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34" documentId="13_ncr:1_{95B9CB21-A4EE-4B82-A564-CE405F0696DB}" xr6:coauthVersionLast="47" xr6:coauthVersionMax="47" xr10:uidLastSave="{D3DC1EA7-6E8B-496A-A3EE-5983DC8054B7}"/>
  <bookViews>
    <workbookView xWindow="-120" yWindow="-120" windowWidth="29040" windowHeight="15840" xr2:uid="{00000000-000D-0000-FFFF-FFFF00000000}"/>
  </bookViews>
  <sheets>
    <sheet name="Estudantado Erasm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U6" i="1"/>
  <c r="W12" i="1"/>
  <c r="W6" i="1"/>
  <c r="U8" i="1"/>
  <c r="U12" i="1"/>
  <c r="U10" i="1"/>
  <c r="V8" i="1"/>
  <c r="V12" i="1"/>
  <c r="V10" i="1"/>
  <c r="V4" i="1"/>
  <c r="V6" i="1"/>
  <c r="T12" i="1"/>
  <c r="S12" i="1"/>
  <c r="S6" i="1"/>
  <c r="Q8" i="1" l="1"/>
  <c r="Q12" i="1"/>
  <c r="Q10" i="1"/>
  <c r="Q6" i="1"/>
  <c r="Q4" i="1"/>
  <c r="Q14" i="1" l="1"/>
  <c r="P14" i="1"/>
  <c r="P8" i="1"/>
  <c r="P12" i="1"/>
  <c r="P10" i="1"/>
  <c r="P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 LOPEZ LORENA</author>
  </authors>
  <commentList>
    <comment ref="Q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incluído doutoramento</t>
        </r>
      </text>
    </comment>
    <comment ref="Q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incluído doutoramento</t>
        </r>
      </text>
    </comment>
  </commentList>
</comments>
</file>

<file path=xl/sharedStrings.xml><?xml version="1.0" encoding="utf-8"?>
<sst xmlns="http://schemas.openxmlformats.org/spreadsheetml/2006/main" count="52" uniqueCount="29">
  <si>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</si>
  <si>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</si>
  <si>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</si>
  <si>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</si>
  <si>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</si>
  <si>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</si>
  <si>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</si>
  <si>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</si>
  <si>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</si>
  <si>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</si>
  <si>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</si>
  <si>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</si>
  <si>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</si>
  <si>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</si>
  <si>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</si>
  <si>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</si>
  <si>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</si>
  <si>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</si>
  <si>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</si>
  <si>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Total Erasmus KA103</t>
  </si>
  <si>
    <t>% Mulleres</t>
  </si>
  <si>
    <t>nd</t>
  </si>
  <si>
    <t>Total Erasmus ICM KA107</t>
  </si>
  <si>
    <t>Total Erasmus Prácticas</t>
  </si>
  <si>
    <t>2023-2024</t>
  </si>
  <si>
    <t>2024-2025</t>
  </si>
  <si>
    <t>Programa Erasmus: estudantado enviado e recibido</t>
  </si>
  <si>
    <t xml:space="preserve">Saídas Estudantado </t>
  </si>
  <si>
    <t>Estudantado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</si>
</sst>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2" fillId="0" borderId="1" xfId="2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4" fontId="2" fillId="0" borderId="8" xfId="2" applyNumberFormat="1" applyFont="1" applyFill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64" fontId="2" fillId="0" borderId="6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0" fontId="2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0" xfId="2" applyNumberFormat="1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27" sqref="T27"/>
    </sheetView>
  </sheetViews>
  <sheetFormatPr baseColWidth="10" defaultColWidth="11.140625" defaultRowHeight="12" x14ac:dyDescent="0.25"/>
  <cols>
    <col min="1" max="1" width="15.28515625" style="23" customWidth="1"/>
    <col min="2" max="2" width="24.42578125" style="23" bestFit="1" customWidth="1"/>
    <col min="3" max="3" width="9" style="1" customWidth="1"/>
    <col min="4" max="4" width="8.85546875" style="1" customWidth="1"/>
    <col min="5" max="5" width="9" style="1" customWidth="1"/>
    <col min="6" max="6" width="8.85546875" style="1" customWidth="1"/>
    <col min="7" max="8" width="8.7109375" style="1" customWidth="1"/>
    <col min="9" max="9" width="8.85546875" style="1" customWidth="1"/>
    <col min="10" max="10" width="8.7109375" style="1" customWidth="1"/>
    <col min="11" max="11" width="9.140625" style="1" customWidth="1"/>
    <col min="12" max="12" width="8.85546875" style="1" customWidth="1"/>
    <col min="13" max="13" width="9" style="1" customWidth="1"/>
    <col min="14" max="15" width="11.140625" style="1" customWidth="1"/>
    <col min="16" max="16384" width="11.140625" style="1"/>
  </cols>
  <sheetData>
    <row r="1" spans="1:27" ht="12.75" thickBot="1" x14ac:dyDescent="0.3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7" ht="12.75" thickBot="1" x14ac:dyDescent="0.3">
      <c r="A2" s="2"/>
      <c r="B2" s="3"/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  <c r="V2" s="6" t="s">
        <v>24</v>
      </c>
      <c r="W2" s="6" t="s">
        <v>25</v>
      </c>
    </row>
    <row r="3" spans="1:27" ht="15" customHeight="1" x14ac:dyDescent="0.25">
      <c r="A3" s="25" t="s">
        <v>27</v>
      </c>
      <c r="B3" s="7" t="s">
        <v>19</v>
      </c>
      <c r="C3" s="8">
        <v>390</v>
      </c>
      <c r="D3" s="8">
        <v>517</v>
      </c>
      <c r="E3" s="8">
        <v>467</v>
      </c>
      <c r="F3" s="8">
        <v>457</v>
      </c>
      <c r="G3" s="8">
        <v>444</v>
      </c>
      <c r="H3" s="8">
        <v>524</v>
      </c>
      <c r="I3" s="8">
        <v>758</v>
      </c>
      <c r="J3" s="8">
        <v>597</v>
      </c>
      <c r="K3" s="8">
        <v>617</v>
      </c>
      <c r="L3" s="8">
        <v>507</v>
      </c>
      <c r="M3" s="8">
        <v>350</v>
      </c>
      <c r="N3" s="8">
        <v>406</v>
      </c>
      <c r="O3" s="8">
        <v>406</v>
      </c>
      <c r="P3" s="8">
        <v>435</v>
      </c>
      <c r="Q3" s="9">
        <v>500</v>
      </c>
      <c r="R3" s="9">
        <v>490</v>
      </c>
      <c r="S3" s="9">
        <v>263</v>
      </c>
      <c r="T3" s="9">
        <v>489</v>
      </c>
      <c r="U3" s="9">
        <v>515</v>
      </c>
      <c r="V3" s="9">
        <v>522</v>
      </c>
      <c r="W3" s="9">
        <v>566</v>
      </c>
      <c r="AA3" s="24"/>
    </row>
    <row r="4" spans="1:27" x14ac:dyDescent="0.25">
      <c r="A4" s="26"/>
      <c r="B4" s="10" t="s">
        <v>20</v>
      </c>
      <c r="C4" s="11" t="s">
        <v>21</v>
      </c>
      <c r="D4" s="11" t="s">
        <v>21</v>
      </c>
      <c r="E4" s="11" t="s">
        <v>21</v>
      </c>
      <c r="F4" s="11">
        <v>0.6389496717724289</v>
      </c>
      <c r="G4" s="11">
        <v>0.67567567567567566</v>
      </c>
      <c r="H4" s="11">
        <v>0.6774809160305344</v>
      </c>
      <c r="I4" s="11">
        <v>0.62269129287598945</v>
      </c>
      <c r="J4" s="11">
        <v>0.623</v>
      </c>
      <c r="K4" s="11">
        <v>0.64800000000000002</v>
      </c>
      <c r="L4" s="11">
        <v>0.5857</v>
      </c>
      <c r="M4" s="11">
        <v>0.62</v>
      </c>
      <c r="N4" s="12">
        <v>0.61499999999999999</v>
      </c>
      <c r="O4" s="12">
        <v>0.61329999999999996</v>
      </c>
      <c r="P4" s="12">
        <f>289/P3</f>
        <v>0.66436781609195406</v>
      </c>
      <c r="Q4" s="13">
        <f>311/Q3</f>
        <v>0.622</v>
      </c>
      <c r="R4" s="13">
        <v>0.65100000000000002</v>
      </c>
      <c r="S4" s="13">
        <v>0.56699999999999995</v>
      </c>
      <c r="T4" s="13">
        <v>0.66500000000000004</v>
      </c>
      <c r="U4" s="13">
        <v>0.68540000000000001</v>
      </c>
      <c r="V4" s="13">
        <f>346/V3</f>
        <v>0.66283524904214564</v>
      </c>
      <c r="W4" s="13">
        <v>0.68200000000000005</v>
      </c>
      <c r="AA4" s="24"/>
    </row>
    <row r="5" spans="1:27" x14ac:dyDescent="0.25">
      <c r="A5" s="26"/>
      <c r="B5" s="10" t="s">
        <v>22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4">
        <v>1</v>
      </c>
      <c r="Q5" s="15">
        <v>3</v>
      </c>
      <c r="R5" s="15">
        <v>0</v>
      </c>
      <c r="S5" s="15">
        <v>6</v>
      </c>
      <c r="T5" s="15">
        <v>12</v>
      </c>
      <c r="U5" s="15">
        <v>4</v>
      </c>
      <c r="V5" s="15">
        <v>5</v>
      </c>
      <c r="W5" s="15">
        <v>2</v>
      </c>
    </row>
    <row r="6" spans="1:27" x14ac:dyDescent="0.25">
      <c r="A6" s="26"/>
      <c r="B6" s="10" t="s">
        <v>20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  <c r="P6" s="12">
        <v>0</v>
      </c>
      <c r="Q6" s="13">
        <f>1/Q5</f>
        <v>0.33333333333333331</v>
      </c>
      <c r="R6" s="13">
        <v>0</v>
      </c>
      <c r="S6" s="13">
        <f>2/S5</f>
        <v>0.33333333333333331</v>
      </c>
      <c r="T6" s="13">
        <f>4/T5</f>
        <v>0.33333333333333331</v>
      </c>
      <c r="U6" s="13">
        <f>2/U5</f>
        <v>0.5</v>
      </c>
      <c r="V6" s="13">
        <f>1/V5</f>
        <v>0.2</v>
      </c>
      <c r="W6" s="13">
        <f>0/W5</f>
        <v>0</v>
      </c>
    </row>
    <row r="7" spans="1:27" x14ac:dyDescent="0.25">
      <c r="A7" s="26"/>
      <c r="B7" s="10" t="s">
        <v>23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4">
        <v>42</v>
      </c>
      <c r="Q7" s="15">
        <v>32</v>
      </c>
      <c r="R7" s="15">
        <v>29</v>
      </c>
      <c r="S7" s="15">
        <v>11</v>
      </c>
      <c r="T7" s="15">
        <v>30</v>
      </c>
      <c r="U7" s="15">
        <v>26</v>
      </c>
      <c r="V7" s="15">
        <v>8</v>
      </c>
      <c r="W7" s="15">
        <v>11</v>
      </c>
    </row>
    <row r="8" spans="1:27" ht="12.75" thickBot="1" x14ac:dyDescent="0.3">
      <c r="A8" s="27"/>
      <c r="B8" s="16" t="s">
        <v>20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8"/>
      <c r="P8" s="12">
        <f>23/P7</f>
        <v>0.54761904761904767</v>
      </c>
      <c r="Q8" s="13">
        <f>24/Q7</f>
        <v>0.75</v>
      </c>
      <c r="R8" s="13">
        <v>0.6552</v>
      </c>
      <c r="S8" s="13">
        <v>0.66</v>
      </c>
      <c r="T8" s="13">
        <v>0.66</v>
      </c>
      <c r="U8" s="13">
        <f>19/U7</f>
        <v>0.73076923076923073</v>
      </c>
      <c r="V8" s="13">
        <f>7/V7</f>
        <v>0.875</v>
      </c>
      <c r="W8" s="13">
        <v>0.5454</v>
      </c>
    </row>
    <row r="9" spans="1:27" ht="15" customHeight="1" x14ac:dyDescent="0.25">
      <c r="A9" s="28" t="s">
        <v>28</v>
      </c>
      <c r="B9" s="7" t="s">
        <v>19</v>
      </c>
      <c r="C9" s="8">
        <v>652</v>
      </c>
      <c r="D9" s="8">
        <v>612</v>
      </c>
      <c r="E9" s="8">
        <v>689</v>
      </c>
      <c r="F9" s="8">
        <v>690</v>
      </c>
      <c r="G9" s="8">
        <v>645</v>
      </c>
      <c r="H9" s="8">
        <v>521</v>
      </c>
      <c r="I9" s="8">
        <v>750</v>
      </c>
      <c r="J9" s="8">
        <v>669</v>
      </c>
      <c r="K9" s="8">
        <v>541</v>
      </c>
      <c r="L9" s="8">
        <v>495</v>
      </c>
      <c r="M9" s="8">
        <v>431</v>
      </c>
      <c r="N9" s="8">
        <v>369</v>
      </c>
      <c r="O9" s="8">
        <v>381</v>
      </c>
      <c r="P9" s="8">
        <v>368</v>
      </c>
      <c r="Q9" s="9">
        <v>338</v>
      </c>
      <c r="R9" s="9">
        <v>306</v>
      </c>
      <c r="S9" s="9">
        <v>135</v>
      </c>
      <c r="T9" s="9">
        <v>317</v>
      </c>
      <c r="U9" s="9">
        <v>307</v>
      </c>
      <c r="V9" s="9">
        <v>327</v>
      </c>
      <c r="W9" s="9">
        <v>306</v>
      </c>
      <c r="AA9" s="24"/>
    </row>
    <row r="10" spans="1:27" x14ac:dyDescent="0.25">
      <c r="A10" s="29"/>
      <c r="B10" s="10" t="s">
        <v>20</v>
      </c>
      <c r="C10" s="11" t="s">
        <v>21</v>
      </c>
      <c r="D10" s="11" t="s">
        <v>21</v>
      </c>
      <c r="E10" s="11" t="s">
        <v>21</v>
      </c>
      <c r="F10" s="11">
        <v>0.71014492753623193</v>
      </c>
      <c r="G10" s="11">
        <v>0.68527131782945738</v>
      </c>
      <c r="H10" s="11">
        <v>0.69673704414587334</v>
      </c>
      <c r="I10" s="11">
        <v>0.76666666666666672</v>
      </c>
      <c r="J10" s="11">
        <v>0.747</v>
      </c>
      <c r="K10" s="11">
        <v>0.75900000000000001</v>
      </c>
      <c r="L10" s="11">
        <v>0.73729999999999996</v>
      </c>
      <c r="M10" s="11">
        <v>0.6774</v>
      </c>
      <c r="N10" s="11">
        <v>0.66930000000000001</v>
      </c>
      <c r="O10" s="11">
        <v>0.7349</v>
      </c>
      <c r="P10" s="11">
        <f>273/P9</f>
        <v>0.74184782608695654</v>
      </c>
      <c r="Q10" s="19">
        <f>233/Q9</f>
        <v>0.68934911242603547</v>
      </c>
      <c r="R10" s="19">
        <v>0.73519999999999996</v>
      </c>
      <c r="S10" s="19">
        <v>0.68799999999999994</v>
      </c>
      <c r="T10" s="19">
        <v>0.72199999999999998</v>
      </c>
      <c r="U10" s="19">
        <f>223/U9</f>
        <v>0.7263843648208469</v>
      </c>
      <c r="V10" s="19">
        <f>246/V9</f>
        <v>0.75229357798165142</v>
      </c>
      <c r="W10" s="19">
        <v>0.7026</v>
      </c>
      <c r="AA10" s="24"/>
    </row>
    <row r="11" spans="1:27" x14ac:dyDescent="0.25">
      <c r="A11" s="29"/>
      <c r="B11" s="10" t="s">
        <v>22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4">
        <v>78</v>
      </c>
      <c r="Q11" s="15">
        <v>66</v>
      </c>
      <c r="R11" s="15">
        <v>56</v>
      </c>
      <c r="S11" s="15">
        <v>35</v>
      </c>
      <c r="T11" s="15">
        <v>90</v>
      </c>
      <c r="U11" s="15">
        <v>57</v>
      </c>
      <c r="V11" s="15">
        <v>93</v>
      </c>
      <c r="W11" s="15">
        <v>102</v>
      </c>
    </row>
    <row r="12" spans="1:27" x14ac:dyDescent="0.25">
      <c r="A12" s="29"/>
      <c r="B12" s="10" t="s">
        <v>20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2">
        <f>39/P11</f>
        <v>0.5</v>
      </c>
      <c r="Q12" s="19">
        <f>42/Q11</f>
        <v>0.63636363636363635</v>
      </c>
      <c r="R12" s="19">
        <v>0.48209999999999997</v>
      </c>
      <c r="S12" s="19">
        <f>13/S11</f>
        <v>0.37142857142857144</v>
      </c>
      <c r="T12" s="19">
        <f>50/T11</f>
        <v>0.55555555555555558</v>
      </c>
      <c r="U12" s="19">
        <f>38/U11</f>
        <v>0.66666666666666663</v>
      </c>
      <c r="V12" s="19">
        <f>68/V11</f>
        <v>0.73118279569892475</v>
      </c>
      <c r="W12" s="19">
        <f>74/W11</f>
        <v>0.72549019607843135</v>
      </c>
    </row>
    <row r="13" spans="1:27" x14ac:dyDescent="0.25">
      <c r="A13" s="29"/>
      <c r="B13" s="10" t="s">
        <v>23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4">
        <v>4</v>
      </c>
      <c r="Q13" s="15">
        <v>5</v>
      </c>
      <c r="R13" s="15"/>
      <c r="S13" s="15" t="s">
        <v>21</v>
      </c>
      <c r="T13" s="15" t="s">
        <v>21</v>
      </c>
      <c r="U13" s="15" t="s">
        <v>21</v>
      </c>
      <c r="V13" s="15" t="s">
        <v>21</v>
      </c>
      <c r="W13" s="15" t="s">
        <v>21</v>
      </c>
    </row>
    <row r="14" spans="1:27" ht="12.75" thickBot="1" x14ac:dyDescent="0.3">
      <c r="A14" s="30"/>
      <c r="B14" s="16" t="s">
        <v>20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">
        <f>2/P13</f>
        <v>0.5</v>
      </c>
      <c r="Q14" s="22">
        <f>2/Q13</f>
        <v>0.4</v>
      </c>
      <c r="R14" s="22"/>
      <c r="S14" s="22" t="s">
        <v>21</v>
      </c>
      <c r="T14" s="22" t="s">
        <v>21</v>
      </c>
      <c r="U14" s="22" t="s">
        <v>21</v>
      </c>
      <c r="V14" s="22" t="s">
        <v>21</v>
      </c>
      <c r="W14" s="22" t="s">
        <v>21</v>
      </c>
    </row>
  </sheetData>
  <mergeCells count="3">
    <mergeCell ref="A3:A8"/>
    <mergeCell ref="A9:A14"/>
    <mergeCell ref="A1:W1"/>
  </mergeCells>
  <phoneticPr fontId="0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BA5C2-3063-47F1-A933-2EA4A1B86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E58F0-D856-4421-B3F6-4C85A10F8C21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3.xml><?xml version="1.0" encoding="utf-8"?>
<ds:datastoreItem xmlns:ds="http://schemas.openxmlformats.org/officeDocument/2006/customXml" ds:itemID="{B2DF1088-C102-4795-B600-A56D7D059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Estudantado Erasmus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2025-07-03T08:04:49Z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