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beusc.sharepoint.com/sites/TRIBUNALC2/Documentos compartidos/General/5.-EXAME_INFORMATICA/EXERCICIO EXCEL/"/>
    </mc:Choice>
  </mc:AlternateContent>
  <xr:revisionPtr revIDLastSave="211" documentId="8_{E3A2B305-CFC0-4D51-B16D-8267FB7D7461}" xr6:coauthVersionLast="47" xr6:coauthVersionMax="47" xr10:uidLastSave="{E0E755D9-64A6-45A9-A554-D2AB9E8AE3FF}"/>
  <bookViews>
    <workbookView xWindow="390" yWindow="390" windowWidth="15375" windowHeight="7875" tabRatio="821" firstSheet="5" activeTab="7" xr2:uid="{8246073C-3F96-4BAB-91AF-BD019F00BF6B}"/>
  </bookViews>
  <sheets>
    <sheet name="2º Trimestre 2020" sheetId="8" r:id="rId1"/>
    <sheet name="1º Trimestre 2020" sheetId="9" r:id="rId2"/>
    <sheet name="4º Trimestre 2021" sheetId="2" r:id="rId3"/>
    <sheet name="3º Trimestre 2021" sheetId="3" r:id="rId4"/>
    <sheet name="2º Trimestre 2021" sheetId="4" r:id="rId5"/>
    <sheet name="1º Trimestre 2021" sheetId="5" r:id="rId6"/>
    <sheet name="4º trimestre 2020" sheetId="6" r:id="rId7"/>
    <sheet name="3º Trimestre 2020" sheetId="7" r:id="rId8"/>
  </sheets>
  <definedNames>
    <definedName name="_xlnm._FilterDatabase" localSheetId="1" hidden="1">'1º Trimestre 2020'!$A$2:$I$38</definedName>
    <definedName name="_xlnm._FilterDatabase" localSheetId="4" hidden="1">'2º Trimestre 2021'!$A$2:$I$29</definedName>
    <definedName name="_xlnm._FilterDatabase" localSheetId="3" hidden="1">'3º Trimestre 2021'!$A$2:$I$31</definedName>
    <definedName name="_xlnm._FilterDatabase" localSheetId="6" hidden="1">'4º trimestre 2020'!$A$2:$I$27</definedName>
    <definedName name="_xlnm._FilterDatabase" localSheetId="2" hidden="1">'4º Trimestre 2021'!$A$2:$I$32</definedName>
    <definedName name="Print_Area" localSheetId="1">'1º Trimestre 2020'!$A$1:$I$38</definedName>
    <definedName name="Print_Area" localSheetId="5">'1º Trimestre 2021'!$A$1:$I$3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F5" i="5" s="1"/>
  <c r="F15" i="9"/>
  <c r="F30" i="9"/>
  <c r="F16" i="9"/>
  <c r="E9" i="9"/>
  <c r="F9" i="9" s="1"/>
  <c r="E13" i="9"/>
  <c r="F13" i="9" s="1"/>
  <c r="E28" i="9"/>
  <c r="F28" i="9" s="1"/>
  <c r="E27" i="9"/>
  <c r="F27" i="9" s="1"/>
  <c r="E23" i="9"/>
  <c r="F23" i="9" s="1"/>
  <c r="E18" i="9"/>
  <c r="F18" i="9" s="1"/>
  <c r="E21" i="9"/>
  <c r="F21" i="9" s="1"/>
  <c r="E25" i="9"/>
  <c r="F25" i="9" s="1"/>
  <c r="E37" i="9"/>
  <c r="F37" i="9" s="1"/>
  <c r="E31" i="9"/>
  <c r="F31" i="9" s="1"/>
  <c r="E36" i="9"/>
  <c r="F36" i="9" s="1"/>
  <c r="E4" i="9"/>
  <c r="F4" i="9" s="1"/>
  <c r="E5" i="9"/>
  <c r="F5" i="9" s="1"/>
  <c r="E8" i="9"/>
  <c r="F8" i="9" s="1"/>
  <c r="E24" i="9"/>
  <c r="F24" i="9" s="1"/>
  <c r="E19" i="9"/>
  <c r="F19" i="9" s="1"/>
  <c r="E32" i="9"/>
  <c r="F32" i="9" s="1"/>
  <c r="E22" i="9"/>
  <c r="F22" i="9" s="1"/>
  <c r="E14" i="9"/>
  <c r="F14" i="9" s="1"/>
  <c r="E20" i="9"/>
  <c r="F20" i="9" s="1"/>
  <c r="E6" i="9"/>
  <c r="F6" i="9" s="1"/>
  <c r="E26" i="9"/>
  <c r="F26" i="9" s="1"/>
  <c r="E3" i="9"/>
  <c r="F3" i="9" s="1"/>
  <c r="E29" i="9"/>
  <c r="F29" i="9" s="1"/>
  <c r="E17" i="9"/>
  <c r="F17" i="9" s="1"/>
  <c r="E12" i="9"/>
  <c r="F12" i="9" s="1"/>
  <c r="E35" i="9"/>
  <c r="F35" i="9" s="1"/>
  <c r="E7" i="9"/>
  <c r="F7" i="9" s="1"/>
  <c r="E38" i="9"/>
  <c r="F38" i="9" s="1"/>
  <c r="E10" i="9"/>
  <c r="F10" i="9" s="1"/>
  <c r="F34" i="9"/>
  <c r="E11" i="9"/>
  <c r="F11" i="9" s="1"/>
  <c r="F33" i="9"/>
  <c r="E26" i="8"/>
  <c r="F26" i="8" s="1"/>
  <c r="E32" i="8"/>
  <c r="F32" i="8" s="1"/>
  <c r="E25" i="8"/>
  <c r="F25" i="8" s="1"/>
  <c r="E24" i="8"/>
  <c r="F24" i="8" s="1"/>
  <c r="E23" i="8"/>
  <c r="F23" i="8" s="1"/>
  <c r="E31" i="8"/>
  <c r="F31" i="8" s="1"/>
  <c r="E22" i="8"/>
  <c r="F22" i="8" s="1"/>
  <c r="F28" i="8"/>
  <c r="E28" i="8"/>
  <c r="E21" i="8"/>
  <c r="F21" i="8" s="1"/>
  <c r="E20" i="8"/>
  <c r="F20" i="8" s="1"/>
  <c r="E19" i="8"/>
  <c r="F19" i="8" s="1"/>
  <c r="E18" i="8"/>
  <c r="F18" i="8" s="1"/>
  <c r="E17" i="8"/>
  <c r="F17" i="8" s="1"/>
  <c r="E27" i="8"/>
  <c r="F27" i="8" s="1"/>
  <c r="E16" i="8"/>
  <c r="F16" i="8" s="1"/>
  <c r="E15" i="8"/>
  <c r="F15" i="8" s="1"/>
  <c r="E30" i="8"/>
  <c r="F30" i="8" s="1"/>
  <c r="E33" i="8"/>
  <c r="F33" i="8" s="1"/>
  <c r="E38" i="8"/>
  <c r="F38" i="8" s="1"/>
  <c r="F14" i="8"/>
  <c r="E14" i="8"/>
  <c r="E13" i="8"/>
  <c r="F13" i="8" s="1"/>
  <c r="E12" i="8"/>
  <c r="F12" i="8" s="1"/>
  <c r="E11" i="8"/>
  <c r="F11" i="8" s="1"/>
  <c r="F10" i="8"/>
  <c r="E10" i="8"/>
  <c r="E9" i="8"/>
  <c r="F9" i="8" s="1"/>
  <c r="E8" i="8"/>
  <c r="F8" i="8" s="1"/>
  <c r="E40" i="8"/>
  <c r="F40" i="8" s="1"/>
  <c r="E37" i="8"/>
  <c r="F37" i="8" s="1"/>
  <c r="E29" i="8"/>
  <c r="F29" i="8" s="1"/>
  <c r="E36" i="8"/>
  <c r="F36" i="8" s="1"/>
  <c r="E35" i="8"/>
  <c r="F35" i="8" s="1"/>
  <c r="E7" i="8"/>
  <c r="F7" i="8" s="1"/>
  <c r="F6" i="8"/>
  <c r="E5" i="8"/>
  <c r="F5" i="8" s="1"/>
  <c r="E4" i="8"/>
  <c r="F4" i="8" s="1"/>
  <c r="E3" i="8"/>
  <c r="F3" i="8" s="1"/>
  <c r="F34" i="8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F7" i="7"/>
  <c r="E7" i="7"/>
  <c r="E6" i="7"/>
  <c r="F6" i="7" s="1"/>
  <c r="F5" i="7"/>
  <c r="F4" i="7"/>
  <c r="E3" i="7"/>
  <c r="F3" i="7" s="1"/>
  <c r="F27" i="6"/>
  <c r="E27" i="6"/>
  <c r="E26" i="6"/>
  <c r="F26" i="6" s="1"/>
  <c r="F25" i="6"/>
  <c r="E25" i="6"/>
  <c r="E24" i="6"/>
  <c r="F24" i="6" s="1"/>
  <c r="F23" i="6"/>
  <c r="E23" i="6"/>
  <c r="E22" i="6"/>
  <c r="F22" i="6" s="1"/>
  <c r="F21" i="6"/>
  <c r="E21" i="6"/>
  <c r="E20" i="6"/>
  <c r="F20" i="6" s="1"/>
  <c r="F19" i="6"/>
  <c r="E19" i="6"/>
  <c r="E18" i="6"/>
  <c r="F18" i="6" s="1"/>
  <c r="F17" i="6"/>
  <c r="E17" i="6"/>
  <c r="E16" i="6"/>
  <c r="F16" i="6" s="1"/>
  <c r="F15" i="6"/>
  <c r="E15" i="6"/>
  <c r="E14" i="6"/>
  <c r="F14" i="6" s="1"/>
  <c r="F13" i="6"/>
  <c r="E13" i="6"/>
  <c r="F12" i="6"/>
  <c r="E11" i="6"/>
  <c r="F11" i="6" s="1"/>
  <c r="E10" i="6"/>
  <c r="F10" i="6" s="1"/>
  <c r="F9" i="6"/>
  <c r="E9" i="6"/>
  <c r="E8" i="6"/>
  <c r="F8" i="6" s="1"/>
  <c r="E7" i="6"/>
  <c r="F7" i="6" s="1"/>
  <c r="E6" i="6"/>
  <c r="F6" i="6" s="1"/>
  <c r="F5" i="6"/>
  <c r="E5" i="6"/>
  <c r="E4" i="6"/>
  <c r="F4" i="6" s="1"/>
  <c r="F3" i="6"/>
  <c r="E9" i="5"/>
  <c r="F9" i="5" s="1"/>
  <c r="E6" i="5"/>
  <c r="F6" i="5" s="1"/>
  <c r="E27" i="5"/>
  <c r="F27" i="5" s="1"/>
  <c r="E21" i="5"/>
  <c r="F21" i="5" s="1"/>
  <c r="F16" i="5"/>
  <c r="E19" i="5"/>
  <c r="F19" i="5" s="1"/>
  <c r="E24" i="5"/>
  <c r="F24" i="5" s="1"/>
  <c r="E18" i="5"/>
  <c r="F18" i="5" s="1"/>
  <c r="E20" i="5"/>
  <c r="F20" i="5" s="1"/>
  <c r="E11" i="5"/>
  <c r="F11" i="5" s="1"/>
  <c r="E28" i="5"/>
  <c r="F28" i="5" s="1"/>
  <c r="E8" i="5"/>
  <c r="F8" i="5" s="1"/>
  <c r="F22" i="5"/>
  <c r="E10" i="5"/>
  <c r="F10" i="5" s="1"/>
  <c r="F14" i="5"/>
  <c r="E4" i="5"/>
  <c r="F4" i="5" s="1"/>
  <c r="F7" i="5"/>
  <c r="E12" i="5"/>
  <c r="F12" i="5" s="1"/>
  <c r="E26" i="5"/>
  <c r="F26" i="5" s="1"/>
  <c r="E23" i="5"/>
  <c r="F23" i="5" s="1"/>
  <c r="E13" i="5"/>
  <c r="F13" i="5" s="1"/>
  <c r="E25" i="5"/>
  <c r="F25" i="5" s="1"/>
  <c r="E15" i="5"/>
  <c r="F15" i="5" s="1"/>
  <c r="E17" i="5"/>
  <c r="F17" i="5" s="1"/>
  <c r="E3" i="5"/>
  <c r="F3" i="5" s="1"/>
  <c r="E29" i="4"/>
  <c r="F29" i="4" s="1"/>
  <c r="E28" i="4"/>
  <c r="F28" i="4" s="1"/>
  <c r="F27" i="4"/>
  <c r="E27" i="4"/>
  <c r="E26" i="4"/>
  <c r="F26" i="4" s="1"/>
  <c r="E25" i="4"/>
  <c r="F25" i="4" s="1"/>
  <c r="E24" i="4"/>
  <c r="F24" i="4" s="1"/>
  <c r="F23" i="4"/>
  <c r="E23" i="4"/>
  <c r="E22" i="4"/>
  <c r="F22" i="4" s="1"/>
  <c r="E21" i="4"/>
  <c r="F21" i="4" s="1"/>
  <c r="E20" i="4"/>
  <c r="F20" i="4" s="1"/>
  <c r="F19" i="4"/>
  <c r="E19" i="4"/>
  <c r="E18" i="4"/>
  <c r="F18" i="4" s="1"/>
  <c r="E17" i="4"/>
  <c r="F17" i="4" s="1"/>
  <c r="E16" i="4"/>
  <c r="F16" i="4" s="1"/>
  <c r="F15" i="4"/>
  <c r="E15" i="4"/>
  <c r="E14" i="4"/>
  <c r="F14" i="4" s="1"/>
  <c r="E13" i="4"/>
  <c r="F13" i="4" s="1"/>
  <c r="E12" i="4"/>
  <c r="F12" i="4" s="1"/>
  <c r="F11" i="4"/>
  <c r="E11" i="4"/>
  <c r="E10" i="4"/>
  <c r="F10" i="4" s="1"/>
  <c r="E9" i="4"/>
  <c r="F9" i="4" s="1"/>
  <c r="E8" i="4"/>
  <c r="F8" i="4" s="1"/>
  <c r="F7" i="4"/>
  <c r="E7" i="4"/>
  <c r="E6" i="4"/>
  <c r="F6" i="4" s="1"/>
  <c r="E5" i="4"/>
  <c r="F5" i="4" s="1"/>
  <c r="E4" i="4"/>
  <c r="F4" i="4" s="1"/>
  <c r="F3" i="4"/>
  <c r="E3" i="4"/>
  <c r="E31" i="3"/>
  <c r="F31" i="3" s="1"/>
  <c r="E30" i="3"/>
  <c r="F30" i="3" s="1"/>
  <c r="E29" i="3"/>
  <c r="F29" i="3" s="1"/>
  <c r="E28" i="3"/>
  <c r="F28" i="3" s="1"/>
  <c r="E27" i="3"/>
  <c r="F27" i="3" s="1"/>
  <c r="F26" i="3"/>
  <c r="E25" i="3"/>
  <c r="F25" i="3" s="1"/>
  <c r="F24" i="3"/>
  <c r="E24" i="3"/>
  <c r="E23" i="3"/>
  <c r="F23" i="3" s="1"/>
  <c r="E22" i="3"/>
  <c r="F22" i="3" s="1"/>
  <c r="E21" i="3"/>
  <c r="F21" i="3" s="1"/>
  <c r="F20" i="3"/>
  <c r="E20" i="3"/>
  <c r="E19" i="3"/>
  <c r="F19" i="3" s="1"/>
  <c r="E18" i="3"/>
  <c r="F18" i="3" s="1"/>
  <c r="E17" i="3"/>
  <c r="F17" i="3" s="1"/>
  <c r="F16" i="3"/>
  <c r="E16" i="3"/>
  <c r="E15" i="3"/>
  <c r="F15" i="3" s="1"/>
  <c r="E13" i="3"/>
  <c r="F13" i="3" s="1"/>
  <c r="E11" i="3"/>
  <c r="F11" i="3" s="1"/>
  <c r="F10" i="3"/>
  <c r="E10" i="3"/>
  <c r="E9" i="3"/>
  <c r="F9" i="3" s="1"/>
  <c r="E8" i="3"/>
  <c r="F8" i="3" s="1"/>
  <c r="E7" i="3"/>
  <c r="F7" i="3" s="1"/>
  <c r="F6" i="3"/>
  <c r="E6" i="3"/>
  <c r="E5" i="3"/>
  <c r="F5" i="3" s="1"/>
  <c r="E4" i="3"/>
  <c r="F4" i="3" s="1"/>
  <c r="E3" i="3"/>
  <c r="F3" i="3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</calcChain>
</file>

<file path=xl/sharedStrings.xml><?xml version="1.0" encoding="utf-8"?>
<sst xmlns="http://schemas.openxmlformats.org/spreadsheetml/2006/main" count="977" uniqueCount="773">
  <si>
    <t>RELACIÓN DE CONTRATOS MENORES GMSA 4º TRIMESTRE 2021</t>
  </si>
  <si>
    <t>CIF</t>
  </si>
  <si>
    <t>ADJUDICATARIO</t>
  </si>
  <si>
    <t>OBJETO DEL CONTRATO</t>
  </si>
  <si>
    <t>DURACIÓN (MESES)</t>
  </si>
  <si>
    <t>FECHA</t>
  </si>
  <si>
    <t>CM 83/2021</t>
  </si>
  <si>
    <t>B35736982</t>
  </si>
  <si>
    <t>Excellence &amp; Business Value, S.L.</t>
  </si>
  <si>
    <t>Sesión formativa a empleados de Guaguas Municipales, S.A.</t>
  </si>
  <si>
    <t>CM 84/2021</t>
  </si>
  <si>
    <t>B35149913</t>
  </si>
  <si>
    <t>Maquinaria Ventura S.L.</t>
  </si>
  <si>
    <t>Adquisición de un módulo de lavado industrial de vehículos para las instalaciones de Guaguas Municipales, S.A. </t>
  </si>
  <si>
    <t>CM 85/2021</t>
  </si>
  <si>
    <t>42204689B</t>
  </si>
  <si>
    <t>Jorge Rodríguez Álamo</t>
  </si>
  <si>
    <t>Dirección, producción y plan de medios de la Campaña de Salud contemplada en el plan de comunicación del año 2021</t>
  </si>
  <si>
    <t>CM 86/2021</t>
  </si>
  <si>
    <t>43776525G</t>
  </si>
  <si>
    <t>Gabino Padrón Morales</t>
  </si>
  <si>
    <t>Consultoría del área de Informática y TIC de Guaguas Municipales, S.A.</t>
  </si>
  <si>
    <t>CM 87/2021</t>
  </si>
  <si>
    <t>Sustitución de cepillos del tren de lavado</t>
  </si>
  <si>
    <t>CM 88/2021</t>
  </si>
  <si>
    <t>B76019777</t>
  </si>
  <si>
    <t>Eguesan Energy, S.L.</t>
  </si>
  <si>
    <t>Servicios de asistencia económica y jurídica y asesoramiento especializado en materia de contratación pública</t>
  </si>
  <si>
    <t>CM 89/2021</t>
  </si>
  <si>
    <t>B35599885</t>
  </si>
  <si>
    <t>Femesa Instalaciones Hidrosanitarias S.L.</t>
  </si>
  <si>
    <t>Sustitución por avería de la caldera de agua caliente sanitaria de las instalaciones de Guaguas Municipales, S.A.</t>
  </si>
  <si>
    <t>CM 90/2021</t>
  </si>
  <si>
    <t>44703673E</t>
  </si>
  <si>
    <t>Sergio Sánchez Rodríguez</t>
  </si>
  <si>
    <t>Colaboración con evento Climathon 2021</t>
  </si>
  <si>
    <t>CM 91/2021</t>
  </si>
  <si>
    <t>B35738533</t>
  </si>
  <si>
    <t>Atital 2000, S.L.</t>
  </si>
  <si>
    <t>Delineación de la arquitectura e instalaciones de la sede central (Arequipa)</t>
  </si>
  <si>
    <t>CM 92/2021</t>
  </si>
  <si>
    <t>A08244287</t>
  </si>
  <si>
    <t>Calmell, S.A</t>
  </si>
  <si>
    <t>Adquisición de 25.000 bono 2 viajes sin contacto</t>
  </si>
  <si>
    <t>CM 93/2021</t>
  </si>
  <si>
    <t>B35358787</t>
  </si>
  <si>
    <t>Martisur S.L.</t>
  </si>
  <si>
    <t>Independización de línea de antena de informática</t>
  </si>
  <si>
    <t>CM 94/2021</t>
  </si>
  <si>
    <t>B81266520</t>
  </si>
  <si>
    <t>Grupo de Estudios y Alternativas 21, S.L.</t>
  </si>
  <si>
    <t>Asistencia técnica para la redacción del proyecto Innobus Tur</t>
  </si>
  <si>
    <t>CM 95/2021</t>
  </si>
  <si>
    <t>Martisur, S.L.</t>
  </si>
  <si>
    <t>Instalación cuadro conmutación en las dependencias de Guaguas Municipales, S.A.</t>
  </si>
  <si>
    <t>CM 96/2021</t>
  </si>
  <si>
    <t>Elaboración del Informe de Sostenibilidad 2021- 2024</t>
  </si>
  <si>
    <t>CM 97/2021</t>
  </si>
  <si>
    <t>B35622992</t>
  </si>
  <si>
    <t>Vecamar, S.L.</t>
  </si>
  <si>
    <t>Sustitución de lecho anódico de la protección catódica de los depósitos de combustible</t>
  </si>
  <si>
    <t>CM 98/2021</t>
  </si>
  <si>
    <t>B65799256</t>
  </si>
  <si>
    <t>Certificación y Custodia de Evidencias Electrónicas, S.L.</t>
  </si>
  <si>
    <t>Servicio de redacción de protocolo de conservación y destrucción de documentos</t>
  </si>
  <si>
    <t>CM 99/2021</t>
  </si>
  <si>
    <t>B35486554</t>
  </si>
  <si>
    <t>Octavia Producciones, S.L.</t>
  </si>
  <si>
    <t>Adecuación de la señalética e información de la oficina de Ciudad Alta </t>
  </si>
  <si>
    <t>CM 100/2021</t>
  </si>
  <si>
    <t>B76046036</t>
  </si>
  <si>
    <t>El Conejo Blanco S.L.</t>
  </si>
  <si>
    <t>Realización de talleres Happy Market Triana</t>
  </si>
  <si>
    <t>CM 101/2021</t>
  </si>
  <si>
    <t>A79252219</t>
  </si>
  <si>
    <t>Securitas Seguridad España, S.A.</t>
  </si>
  <si>
    <t>Refuerzo de la vigilancia de las instalaciones de la sede central de Guaguas Municipales, S.A.</t>
  </si>
  <si>
    <t>ANULADO</t>
  </si>
  <si>
    <t>CM 102/2021</t>
  </si>
  <si>
    <t>Producción de campaña de navidad y vídeo de felicitación corporativo para el año 2021 de Guaguas Municipales, S.A.</t>
  </si>
  <si>
    <t>CM 103/2021</t>
  </si>
  <si>
    <t>B46356481</t>
  </si>
  <si>
    <t>Andersen Tax &amp; Legal Iberia, S.L.P.</t>
  </si>
  <si>
    <t>Redacción de informe jurídico sobre subvención</t>
  </si>
  <si>
    <t>CM 104/2021</t>
  </si>
  <si>
    <t>B35892348</t>
  </si>
  <si>
    <t>Kubo Publicidad y Servicio Web, S.L.N.E.</t>
  </si>
  <si>
    <t>Adecuación página web Guaguas Municipales, S.A. para campañas de diciembre</t>
  </si>
  <si>
    <t>CM 105/2021</t>
  </si>
  <si>
    <t>B75117705</t>
  </si>
  <si>
    <t>Futit Services, S.L.</t>
  </si>
  <si>
    <t>Desarrollo informático del sistema Openbravo</t>
  </si>
  <si>
    <t>CM 106/2021</t>
  </si>
  <si>
    <t>B76259555</t>
  </si>
  <si>
    <t>Instituto SR Canarias, S.L.</t>
  </si>
  <si>
    <t>Asesoramiento en materia de redacción, revisión y valoración de licitación de contrato</t>
  </si>
  <si>
    <t>CM 107/2021</t>
  </si>
  <si>
    <t>A35054519</t>
  </si>
  <si>
    <t>Informaciones Canarias, S.A</t>
  </si>
  <si>
    <t>Publicación en prensa local de los horarios especiales de Guaguas Municipales para los días 24 y 31 de diciembre</t>
  </si>
  <si>
    <t>CM108/2021</t>
  </si>
  <si>
    <t>A35002278</t>
  </si>
  <si>
    <t>Editorial Prensa Canaria, S.A.</t>
  </si>
  <si>
    <t>Publicación en prensa de los horarios especiales para los días 24 y 31 de diciembre de 2021</t>
  </si>
  <si>
    <t>CM 109/201</t>
  </si>
  <si>
    <t>B76287218</t>
  </si>
  <si>
    <t>Crónicas de Canarias, S.L.</t>
  </si>
  <si>
    <t>Publicación en revista de los horarios especiales para los días 24 y 31 de diciembre del año 2021</t>
  </si>
  <si>
    <t>CM 110/201</t>
  </si>
  <si>
    <t>Servicio de asistencia para la confección de expedientes de Contratación Pública derivados de los Fondos Next Generation</t>
  </si>
  <si>
    <t>CM 111/2021</t>
  </si>
  <si>
    <t>B80004732</t>
  </si>
  <si>
    <t>Soluciones Avanzadas en Informática Aplicada (SAVIA, S.L)</t>
  </si>
  <si>
    <t>Servicio de soporte de mantenimiento del programa de nóminas</t>
  </si>
  <si>
    <t>CM 112/2021</t>
  </si>
  <si>
    <t>78494171R</t>
  </si>
  <si>
    <t>María Lorena Blanco Brito</t>
  </si>
  <si>
    <t>Estrategia y diseño para la presentación pública de los proyectos subvencionados por los Fondos Next Generation  de Guaguas Municipales, S.A.</t>
  </si>
  <si>
    <t>RELACIÓN DE CONTRATOS MENORES GMSA 3º TRIMESTRE 2021</t>
  </si>
  <si>
    <r>
      <t xml:space="preserve">DURACIÓN </t>
    </r>
    <r>
      <rPr>
        <b/>
        <sz val="7"/>
        <color theme="3"/>
        <rFont val="Helvetica"/>
        <family val="2"/>
      </rPr>
      <t>(MESES)</t>
    </r>
  </si>
  <si>
    <t>CM 54/2021</t>
  </si>
  <si>
    <t>B35369818</t>
  </si>
  <si>
    <t>Grupo VBA, S.L.</t>
  </si>
  <si>
    <t>Asesoramiento, gestión y redacción de propuesta de convenio a suscribir entre la AGE y GMSA</t>
  </si>
  <si>
    <t>CM 55/2021</t>
  </si>
  <si>
    <t>B41701970</t>
  </si>
  <si>
    <t>Montero Aramburu, S.L.P.</t>
  </si>
  <si>
    <t>Estudio y confección de reclamación patrimonial</t>
  </si>
  <si>
    <t>CM 56/2021</t>
  </si>
  <si>
    <t>Entrevista one to one con Canarias 7</t>
  </si>
  <si>
    <t>CM 57/2021</t>
  </si>
  <si>
    <t>B38696118</t>
  </si>
  <si>
    <t>Emplea Outsourcing, S.L.</t>
  </si>
  <si>
    <t>Servicio de consultoría de apoyo entrevista personales selección de bolsa de empleo de conductores perceptores</t>
  </si>
  <si>
    <t>CM 58/2021</t>
  </si>
  <si>
    <t>G60667813</t>
  </si>
  <si>
    <t>Fundació per a la Universitat Oberta de Catalunya</t>
  </si>
  <si>
    <t>Cursos de formación a empleados de Guaguas Municipales, S.A.</t>
  </si>
  <si>
    <t>CM 59/2021</t>
  </si>
  <si>
    <t>A79122305</t>
  </si>
  <si>
    <t>Universidad Europea de Madrid, S.A.U.</t>
  </si>
  <si>
    <t>CM 60/2021</t>
  </si>
  <si>
    <t>B35534437</t>
  </si>
  <si>
    <t>Almacenes Chuharsons, S.L.</t>
  </si>
  <si>
    <t>Adquisición de gorras para el personal de taller</t>
  </si>
  <si>
    <t>CM 61/2021</t>
  </si>
  <si>
    <t>Asesoramiento jurídico y económico-financiero con relación al contrato suscrito entre el Banco Europeo de Inversiones y Guaguas Municipales, S.A.</t>
  </si>
  <si>
    <t>CM 62/2021</t>
  </si>
  <si>
    <t>42824681S</t>
  </si>
  <si>
    <t>Ignacio David González Oramas</t>
  </si>
  <si>
    <t>Servicio de fotografías corporativas para el calendario de empresa 2022</t>
  </si>
  <si>
    <t>CM 63/2021</t>
  </si>
  <si>
    <t>54086142D</t>
  </si>
  <si>
    <t>Laura María Almeida Ortega</t>
  </si>
  <si>
    <t>Servicio de comercialización y promoción del Club de fidelización Guaway</t>
  </si>
  <si>
    <t>CM 64/2021</t>
  </si>
  <si>
    <t>ISR Canarias, S.L.</t>
  </si>
  <si>
    <t>Confección de memoria económica para la licitación del contrato del Servicio de Vigilancia y Seguridad de Guaguas Municipales, S.A.</t>
  </si>
  <si>
    <t>CM 65/2021</t>
  </si>
  <si>
    <t xml:space="preserve">B87114187 </t>
  </si>
  <si>
    <t xml:space="preserve">UBT Compliance Services, S.L. </t>
  </si>
  <si>
    <t>Herramienta de gestión de riesgos para la supervisión y seguimiento del modelo de prevención de riesgos penales de Guaguas Municipales, S.A.</t>
  </si>
  <si>
    <t>CM 66/2021</t>
  </si>
  <si>
    <t>78516658V</t>
  </si>
  <si>
    <t>Miguel Ángel Mena González</t>
  </si>
  <si>
    <t>Maquetación del Plan Estratégico 2021- 2024. Versión final y resumen ejecutivo</t>
  </si>
  <si>
    <t>CM 67/2021</t>
  </si>
  <si>
    <t>B76088459</t>
  </si>
  <si>
    <t>GEMED SOLUCIONES, S.L</t>
  </si>
  <si>
    <t>Servicio de plataforma de entrenamiento y concienciación a empleados de Guaguas Municipales, S.A.</t>
  </si>
  <si>
    <t>CM 68/2021</t>
  </si>
  <si>
    <t>Instalación de tres paneles de información en tiempo real</t>
  </si>
  <si>
    <t>CM 69/2021</t>
  </si>
  <si>
    <t>Suministro e instalación de barrera de acceso de vehiculos y sistema de alimentación ininterrumpida 
en las dependencias de Guaguas Municipales, S.A.</t>
  </si>
  <si>
    <t>CM 70/2021</t>
  </si>
  <si>
    <t>B35226166</t>
  </si>
  <si>
    <t>Telycan S.L.</t>
  </si>
  <si>
    <t>Instalación de equipamiento informático para las comunicaciones en veinte vehículos de Guaguas Municipales, S.A.</t>
  </si>
  <si>
    <t>CM 71/2021</t>
  </si>
  <si>
    <t>42795995X</t>
  </si>
  <si>
    <t>María Teresa Alarcón Prieto</t>
  </si>
  <si>
    <t>Servicio de consultoría para la convocatoria de selección por promoción interna de tres técnicos</t>
  </si>
  <si>
    <t>CM 72/2021</t>
  </si>
  <si>
    <t>Instalación de routers embarcados  en vehículos de Guaguas Municipales, S.A.</t>
  </si>
  <si>
    <t>CM 73/2021</t>
  </si>
  <si>
    <t>B38453577</t>
  </si>
  <si>
    <t>Revista Integración S.L.</t>
  </si>
  <si>
    <t>Publicación en revista sectorial de integración y discapacidad de Canarias</t>
  </si>
  <si>
    <t>CM 74/2021</t>
  </si>
  <si>
    <t>Crónicas de Gran Canaria</t>
  </si>
  <si>
    <t>Publicación regional - Entrevista al director general</t>
  </si>
  <si>
    <t>CM 75/2021</t>
  </si>
  <si>
    <t>B76238492</t>
  </si>
  <si>
    <t>Productora Audiovisual UD Las Palmas S.L.</t>
  </si>
  <si>
    <t>Programa en directo en la productora UD Las Palmas y publicidad en plataforma digital</t>
  </si>
  <si>
    <t>CM 76/2021</t>
  </si>
  <si>
    <t>B76770007</t>
  </si>
  <si>
    <t>INN TV- Broker Software Online S.L.</t>
  </si>
  <si>
    <t>Coproducción de documental para televisión</t>
  </si>
  <si>
    <t>CM 77/2021</t>
  </si>
  <si>
    <t>G35388438</t>
  </si>
  <si>
    <t>Asociación de Empresarios de la Zona Comercial MESA Y LOPEZ</t>
  </si>
  <si>
    <t>Patrocinio concurso de pintura Asociación de Empresarios Mesa y López</t>
  </si>
  <si>
    <t>CM 78/2021</t>
  </si>
  <si>
    <t xml:space="preserve">78505753Z </t>
  </si>
  <si>
    <t xml:space="preserve">Águeda Betancor Brito </t>
  </si>
  <si>
    <t>Dirección y producción del certamen Mueve tu talento</t>
  </si>
  <si>
    <t>CM 79/2021</t>
  </si>
  <si>
    <t xml:space="preserve">B28016970 </t>
  </si>
  <si>
    <t xml:space="preserve">Sociedad Española de Radiodifusión, S.L.U. </t>
  </si>
  <si>
    <t>Promoción del transporte público y programa en directo durante la Semana Europea de la Movilidad</t>
  </si>
  <si>
    <t>CM 80/2021</t>
  </si>
  <si>
    <t>45362834A</t>
  </si>
  <si>
    <t>Raquel Suárez Álvarez</t>
  </si>
  <si>
    <t>Dirección de la exposición "Escrito en Las Palmas". Semana Europea de la Movilidad</t>
  </si>
  <si>
    <t>CM 81/2021</t>
  </si>
  <si>
    <t xml:space="preserve">44302815P </t>
  </si>
  <si>
    <t xml:space="preserve">Ricardo Martín Suárez </t>
  </si>
  <si>
    <t>Proyecto de tratamiento, destrucción y/o digitalización del archivo central de Guaguas Municipales, S.A</t>
  </si>
  <si>
    <t>CM 82/2021</t>
  </si>
  <si>
    <t>54060841P</t>
  </si>
  <si>
    <t>Cristian Rodríguez Alonso</t>
  </si>
  <si>
    <t xml:space="preserve"> Servicio de asistencia técnica relativa a la parametrización en la Plataforma de Contratación del Sector Público</t>
  </si>
  <si>
    <t>RELACIÓN DE CONTRATOS MENORES GMSA 2º TRIMESTRE 2021</t>
  </si>
  <si>
    <t>CM 27/2021</t>
  </si>
  <si>
    <t>GEMED Soluciones, S.L</t>
  </si>
  <si>
    <t>Consultoría y asesoramiento sobre el nivel de seguridad de la información de Guaguas Municipales, S.A.</t>
  </si>
  <si>
    <t>CM 28/2021</t>
  </si>
  <si>
    <t>A50188762</t>
  </si>
  <si>
    <t>Centro Zaragoza INST.Investigación Vehículos, S.A.</t>
  </si>
  <si>
    <t>Curso Superior de Perito de Seguros de Automóviles</t>
  </si>
  <si>
    <t>CM 29/2021</t>
  </si>
  <si>
    <t>Servicio de consultoría para la selección interna de Técnico de Prevención de RRLL</t>
  </si>
  <si>
    <t>CM 30/2021</t>
  </si>
  <si>
    <t>F35701176</t>
  </si>
  <si>
    <t>JCD Maquinaria Sociedad Cooperativa</t>
  </si>
  <si>
    <t>Reparación y mantenimiento de la plataforma elevadora del taller</t>
  </si>
  <si>
    <t>CM 31/2021</t>
  </si>
  <si>
    <t>B38871133</t>
  </si>
  <si>
    <t>Nexo Consejeros de Gestión</t>
  </si>
  <si>
    <t>Servicio de consultoría para la selección  de Técnico de Control Interno</t>
  </si>
  <si>
    <t>CM 32/2021</t>
  </si>
  <si>
    <t>Elaboración de informe jurídico</t>
  </si>
  <si>
    <t>CM 33/2021</t>
  </si>
  <si>
    <t>A28281368</t>
  </si>
  <si>
    <t>Radio Popular, S.A</t>
  </si>
  <si>
    <t>Programa de radio a nivel regional de la cadena COPE para la promoción de las nuevas guaguas híbridas</t>
  </si>
  <si>
    <t>CM 34/2021</t>
  </si>
  <si>
    <t>Adquisición de depósitos de agua para las terminales de Guaguas Municipales, S.A.</t>
  </si>
  <si>
    <t>CM 35/2021</t>
  </si>
  <si>
    <t>Publicidad institucional.</t>
  </si>
  <si>
    <t>CM 36/2021</t>
  </si>
  <si>
    <t>Instalación de sensores de proximidad de vehículos en el edificio de Guaguas Municipales, S.A.</t>
  </si>
  <si>
    <t>CM 37/2021</t>
  </si>
  <si>
    <t>B35543974</t>
  </si>
  <si>
    <t>Capross S.L.</t>
  </si>
  <si>
    <t>Obra de reacondicionamiento de espacio común en la terminal del Teatro.</t>
  </si>
  <si>
    <t>CM 38/2021</t>
  </si>
  <si>
    <t>B50035401</t>
  </si>
  <si>
    <t>Manufacturas JBA,, S.L.</t>
  </si>
  <si>
    <t>Suministro de fundas de plástico</t>
  </si>
  <si>
    <t>CM 39/2021</t>
  </si>
  <si>
    <t>B76210632</t>
  </si>
  <si>
    <t>Electrimega, S.L.</t>
  </si>
  <si>
    <t>Mejora en la iluminación de los puestos de trabajo de las oficinas</t>
  </si>
  <si>
    <t>CM 40/2021</t>
  </si>
  <si>
    <t>Mejora de la iluminación en la zona de talleres</t>
  </si>
  <si>
    <t>CM 41/2021</t>
  </si>
  <si>
    <t>B86090784</t>
  </si>
  <si>
    <t>Grupo Promedios TransEurope</t>
  </si>
  <si>
    <t>Rotulación específica de guaguas híbridas</t>
  </si>
  <si>
    <t>CM 42/2021</t>
  </si>
  <si>
    <t>B76173467</t>
  </si>
  <si>
    <t>Surdiesel Quality Systems, S.L.</t>
  </si>
  <si>
    <t>Curso de formación a empleados de Guaguas Municipales.</t>
  </si>
  <si>
    <t>CM 43/2021</t>
  </si>
  <si>
    <t>B61277521</t>
  </si>
  <si>
    <t>AKROCARD 2000 S.L.</t>
  </si>
  <si>
    <t>Suministro de carnets de empleados y especiales</t>
  </si>
  <si>
    <t>CM 44/2021</t>
  </si>
  <si>
    <t>W0371455G</t>
  </si>
  <si>
    <t>W.R. Berkley Europe AG</t>
  </si>
  <si>
    <t>Póliza de responsabilidad civil administradores y directivos</t>
  </si>
  <si>
    <t>CM 45/2021</t>
  </si>
  <si>
    <t>78496523F</t>
  </si>
  <si>
    <t>Diego Félix Domínguez</t>
  </si>
  <si>
    <t>Rodaje spot sostenibilidad</t>
  </si>
  <si>
    <t>CM 46/2021</t>
  </si>
  <si>
    <t>B35071380</t>
  </si>
  <si>
    <t>Luján Auditores, S.L.</t>
  </si>
  <si>
    <t>Servicio de auditoría estado financiero proyecto europeo Civitas Destinations.</t>
  </si>
  <si>
    <t>CM 47/2021</t>
  </si>
  <si>
    <t>42832907F</t>
  </si>
  <si>
    <t>Fernando Ruiz Egea</t>
  </si>
  <si>
    <t>Suministro de réplicas de la medalla de oro de la ciudad</t>
  </si>
  <si>
    <t>CM 48/2021</t>
  </si>
  <si>
    <t>B90373788</t>
  </si>
  <si>
    <t>Gestión Técnica y Licitaciones, S.L.</t>
  </si>
  <si>
    <t>Confección de memoria económica. Servicio de limpieza y mantenimiento de paradas.</t>
  </si>
  <si>
    <t>CM 49/2021</t>
  </si>
  <si>
    <t>42873592M</t>
  </si>
  <si>
    <t>Ángel Cabrera Sánchez</t>
  </si>
  <si>
    <t>Reparación de dos juegos de columnas elevadoras del taller</t>
  </si>
  <si>
    <t>CM 50/2021</t>
  </si>
  <si>
    <t>B28205904</t>
  </si>
  <si>
    <t>Bureau Veritas Iberia S.L.</t>
  </si>
  <si>
    <t>Servicio de auditoría Certificado Global Safe Site</t>
  </si>
  <si>
    <t>CM 51/2021</t>
  </si>
  <si>
    <t>B35565639</t>
  </si>
  <si>
    <t>Oportunidades Canarias, S.L.</t>
  </si>
  <si>
    <t>Plan de medios de la campaña de sostenibilidad</t>
  </si>
  <si>
    <t>CM 52/2021</t>
  </si>
  <si>
    <t>B52542446</t>
  </si>
  <si>
    <t>TRIDIVITE; S.L.</t>
  </si>
  <si>
    <t>Pintado de las carcasas delanteras de las canceladoras EMV en RAL 1003 amarillo.</t>
  </si>
  <si>
    <t>CM 53/2021</t>
  </si>
  <si>
    <t>Publicación campaña Sostenibilidad en especial ODS Junio en La Provincia</t>
  </si>
  <si>
    <t>RELACIÓN DE CONTRATOS MENORES GMSA 1º TRIMESTRE 2021</t>
  </si>
  <si>
    <t>CM 01/2021</t>
  </si>
  <si>
    <t>B35845403</t>
  </si>
  <si>
    <t>Formación Profesional Guayre, S.L.</t>
  </si>
  <si>
    <t>Acción formativa para conductores perceptores</t>
  </si>
  <si>
    <t>CM 02/2021</t>
  </si>
  <si>
    <t>G35249424</t>
  </si>
  <si>
    <t>Federación de Empresarios del Transporte</t>
  </si>
  <si>
    <t>Curso de capacitación profesional para conductores perceptores</t>
  </si>
  <si>
    <t>CM 03/2021</t>
  </si>
  <si>
    <t>B38829560</t>
  </si>
  <si>
    <t>Activa Trabajo Canarias ETT, S.L.</t>
  </si>
  <si>
    <t>Contratación de los servicios de una ETT</t>
  </si>
  <si>
    <t>CM 04/2021</t>
  </si>
  <si>
    <t>B38264545</t>
  </si>
  <si>
    <t>Feloga, S.L.</t>
  </si>
  <si>
    <t>Servicio de centralización de certificados digitales y gestión de notificaciones electrónicas</t>
  </si>
  <si>
    <t>CM 05/2021</t>
  </si>
  <si>
    <t>B38722922</t>
  </si>
  <si>
    <t>Uniformes del Atlántico, S.L.</t>
  </si>
  <si>
    <t>Adquisición de mascarillas higiénicas reutilizables para el personal de Guaguas Municipales</t>
  </si>
  <si>
    <t>CM 06/2021</t>
  </si>
  <si>
    <t>B38871166</t>
  </si>
  <si>
    <t>Consultoría de Recursos Humanos para la selección de un técnico superior</t>
  </si>
  <si>
    <t>CM 07/2021</t>
  </si>
  <si>
    <t>B86090792</t>
  </si>
  <si>
    <t xml:space="preserve">PM Print Exclusivas de Publicidad, S.L.U. </t>
  </si>
  <si>
    <t>Producción y montaje de señalética en 57 guaguas</t>
  </si>
  <si>
    <t>CM 08/2021</t>
  </si>
  <si>
    <t>B35614726</t>
  </si>
  <si>
    <t>Servicios de Consultoría Independiente, S.L.</t>
  </si>
  <si>
    <t xml:space="preserve">Servicio de soporte de mantenimiento del aplicativo de control de presencia </t>
  </si>
  <si>
    <t>CM 09/2021</t>
  </si>
  <si>
    <t xml:space="preserve">Certificación en sistemas de gestión de calidad, medio ambiente y prevención </t>
  </si>
  <si>
    <t>CM 10/2021</t>
  </si>
  <si>
    <t>Akrocard 2000 S.L.</t>
  </si>
  <si>
    <t>Adquisición tarjetas personalizadas de los diferentes títulos propios</t>
  </si>
  <si>
    <t>CM 11/2021</t>
  </si>
  <si>
    <t>Adecuación del suministro eléctrico en 2 calles del taller y cambio en la iluminación de la planta baja de la sede de Guaguas Municipales</t>
  </si>
  <si>
    <t>Anulado</t>
  </si>
  <si>
    <t>CM 12/2021</t>
  </si>
  <si>
    <t>A79216651</t>
  </si>
  <si>
    <t>Lefebvre El Derecho, S.A.</t>
  </si>
  <si>
    <t xml:space="preserve">Contratación de acceso a una Base de datos jurídica </t>
  </si>
  <si>
    <t>CM 13/2021</t>
  </si>
  <si>
    <t>A28986800</t>
  </si>
  <si>
    <t>Servicios Securitas, S.A</t>
  </si>
  <si>
    <t>Auxiliar de servicio de control de entrada y salida de vehículos en Guaguas Municipales</t>
  </si>
  <si>
    <t>CM 14/2021</t>
  </si>
  <si>
    <t>43777742W</t>
  </si>
  <si>
    <t>Jesús Emilio Castro</t>
  </si>
  <si>
    <t>Material para la realización de las pruebas de evaluación del proceso de selección de conductores</t>
  </si>
  <si>
    <t>CM 15/2021</t>
  </si>
  <si>
    <t>Q3518001G</t>
  </si>
  <si>
    <t>Universidad de Las Palmas de Gran Canaria</t>
  </si>
  <si>
    <t>Alquiler de 30 aulas en la Universidad de Las Palmas de Gran Canaria para realizar pruebas de evaluación de la  convocatoria de selección de la bolsa de conductores perceptores</t>
  </si>
  <si>
    <t>CM 16/2021</t>
  </si>
  <si>
    <t>B66740267</t>
  </si>
  <si>
    <t>Cables y Elingas S.L.U.</t>
  </si>
  <si>
    <t>Suministro e instalación de dos líneas de vida en el taller de Guaguas Municipales, S.A.</t>
  </si>
  <si>
    <t>CM 17/2021</t>
  </si>
  <si>
    <t>B76136662</t>
  </si>
  <si>
    <t>Escorpión de Jade, S.L.</t>
  </si>
  <si>
    <t>Campañas de concienciación sobre el modelo de movilidad que se está
implantando en la ciudad.</t>
  </si>
  <si>
    <t>CM 18/2021</t>
  </si>
  <si>
    <t>B35606722</t>
  </si>
  <si>
    <t>Alta Dirección Canaria, S.L. (Mid Atlantic Business School)</t>
  </si>
  <si>
    <t>Formación de continuidad para el personal directivo</t>
  </si>
  <si>
    <t>CM 19/2021</t>
  </si>
  <si>
    <t>Excellence &amp; Business Value, S.L. (EBV Consultores)</t>
  </si>
  <si>
    <t>Desarrollo del Plan Estratégico de Guaguas Municipales, 2021-2024</t>
  </si>
  <si>
    <t>CM 20/2021</t>
  </si>
  <si>
    <t>B35980283</t>
  </si>
  <si>
    <t>Delsan Negocios, S.L.</t>
  </si>
  <si>
    <t>Revisión y subsanación de deficiencias en sistema contraincendios de las instalaciones de Guaguas Municipales, S.A.</t>
  </si>
  <si>
    <t>CM 21/2021</t>
  </si>
  <si>
    <t>B76152073</t>
  </si>
  <si>
    <t>Velplus  Construcciones S.L.</t>
  </si>
  <si>
    <t>Desmontaje y gestión de residuos de la oficina comercial de Santa Catalina</t>
  </si>
  <si>
    <t>CM 22/2021</t>
  </si>
  <si>
    <t>A46205431</t>
  </si>
  <si>
    <t>FALCK SCI</t>
  </si>
  <si>
    <t xml:space="preserve">Contratación de servicios  para la formacion equipos de primera interervención (2 CURSOS EN 2021) </t>
  </si>
  <si>
    <t>CM 23/2021</t>
  </si>
  <si>
    <t>B7610972</t>
  </si>
  <si>
    <t>Voxitel Servicios y Desarrollos Tecnológicos S.L.</t>
  </si>
  <si>
    <t>Mantenimiento hardware de los servidores de Guaguas Municipales</t>
  </si>
  <si>
    <t>CM 24/2021</t>
  </si>
  <si>
    <t>B35981257</t>
  </si>
  <si>
    <t>Centro Canario de Tratamiento de Información S.L.U</t>
  </si>
  <si>
    <t>Soporte  y las actualizaciones del VMware</t>
  </si>
  <si>
    <t>CM 25/2021</t>
  </si>
  <si>
    <t>42829795T</t>
  </si>
  <si>
    <t>Santiago Tejera Medina</t>
  </si>
  <si>
    <t xml:space="preserve">Adquisición de UPS y baterías  para el CPD y edificio de Guaguas Municipales </t>
  </si>
  <si>
    <t>CM 26/2021</t>
  </si>
  <si>
    <t>Ampliación del circuito CCTV en las escaleras de las dependencias de Guaguas Municipales</t>
  </si>
  <si>
    <t>RELACIÓN DE CONTRATOS MENORES GMSA 4º TRIMESTRE 2020</t>
  </si>
  <si>
    <t>CM 90/2020</t>
  </si>
  <si>
    <t>Calmell, S.A.</t>
  </si>
  <si>
    <t>Adquisición de 25.000 tarjetas codificadas del título de viaje Bono-2</t>
  </si>
  <si>
    <t>CM 91/2020</t>
  </si>
  <si>
    <t>Acondicionamiento aparcamiento Base General Alemán Ramírez</t>
  </si>
  <si>
    <t>CM 92/2020</t>
  </si>
  <si>
    <t>Suministro e instalación de elementos de iluminación</t>
  </si>
  <si>
    <t>CM 93/2020</t>
  </si>
  <si>
    <t xml:space="preserve">Instalación hidrosanitaria </t>
  </si>
  <si>
    <t>CM 94/2020</t>
  </si>
  <si>
    <t>B76274075</t>
  </si>
  <si>
    <t>Maquinas Opein, S.L.U.</t>
  </si>
  <si>
    <t xml:space="preserve">Alquiler de casetas y contenedor </t>
  </si>
  <si>
    <t>CM 95/2020</t>
  </si>
  <si>
    <t>B76057272</t>
  </si>
  <si>
    <t>Mudanzas Federico Ramos, S.L.</t>
  </si>
  <si>
    <t>Mudanza del mobiliario y otros elementos de la planta baja de la sede 
de Guaguas Municipales, S.A. en la calle Arequipa por obras</t>
  </si>
  <si>
    <t>CM 96/2020</t>
  </si>
  <si>
    <t>Reparación de la tapa de arqueta de los depósitos de gasoil 
de las dependencias de Guaguas Municipales, S.A.</t>
  </si>
  <si>
    <t>CM 97/2020</t>
  </si>
  <si>
    <t>B98465073</t>
  </si>
  <si>
    <t>NEC ACTIVE, S.L.</t>
  </si>
  <si>
    <t>Contratación del servicio de rediseño del desarrollo de la prueba 
física y montaje de un circuito (selección de bolsa de conductores)</t>
  </si>
  <si>
    <t>CM 98/2020</t>
  </si>
  <si>
    <t>El Conejo Blanco, S.L.</t>
  </si>
  <si>
    <t>Acción comercial para la campaña de Navidad</t>
  </si>
  <si>
    <t>CM 99/2020</t>
  </si>
  <si>
    <t>Desarrollos de la plataforma Openbravo en el área de recepción de pedidos.</t>
  </si>
  <si>
    <t>CM 100/2020</t>
  </si>
  <si>
    <t>Contratación del servicio para la auditoría del Certificado Global Safe Site</t>
  </si>
  <si>
    <t>CM 101/2020</t>
  </si>
  <si>
    <t>B76232230</t>
  </si>
  <si>
    <t>Kinewa Ideas del País S.L.</t>
  </si>
  <si>
    <t>Campaña de comunicación del retorno de la prestación del  servicio 
por la Avenida José  Mesa y López</t>
  </si>
  <si>
    <t>CM 102/2020</t>
  </si>
  <si>
    <t>78845613E</t>
  </si>
  <si>
    <t>Silvia Guajardo de la Rosa</t>
  </si>
  <si>
    <t>Dirección de obra de la reforma de las oficinas comerciales 
del Parque Santa Catalina</t>
  </si>
  <si>
    <t>CM 103/2020</t>
  </si>
  <si>
    <t>B35927136</t>
  </si>
  <si>
    <t>Señalcanary, S.L.</t>
  </si>
  <si>
    <t xml:space="preserve">Adquisición de señalética para estacionamiento temporal 
de guaguas en la vía pública </t>
  </si>
  <si>
    <t>CM 104/2020</t>
  </si>
  <si>
    <t>A78015880</t>
  </si>
  <si>
    <t>Api Movilidad, S.A.</t>
  </si>
  <si>
    <t>Colocación de señalética y pintado en la calzada 
para estacionamiento temporal de guaguas.</t>
  </si>
  <si>
    <t>CM 105/2020</t>
  </si>
  <si>
    <t>SAVIA, S.L</t>
  </si>
  <si>
    <t>Servicio de mantenimiento del software de gestión de nóminas, 
contratación, seguros sociales , IRPF y Portal del Empleado.</t>
  </si>
  <si>
    <t>CM 106/2020</t>
  </si>
  <si>
    <t>Servicios de consultoría y asistencia técnica para la tramitación del expediente de obras de construcción de un paso subterráneo y de una parada para la MetroGuagua</t>
  </si>
  <si>
    <t>CM 107/2020</t>
  </si>
  <si>
    <t xml:space="preserve">Adquisición de 1000 camisetas de running y 2000 bolsas plegables </t>
  </si>
  <si>
    <t>CM 108/2020</t>
  </si>
  <si>
    <t>42872126B</t>
  </si>
  <si>
    <t>Nayra Marrero Sánchez</t>
  </si>
  <si>
    <t>Servicios profesionales para la ejecución material (aparejador) 
y Coordinador de Seguridad y Salud de la reforma del quiosco de Santa Catalina</t>
  </si>
  <si>
    <t>CM 109/2020</t>
  </si>
  <si>
    <t>B35988880</t>
  </si>
  <si>
    <t>Soportes de Comunicación Altera, S.L.</t>
  </si>
  <si>
    <t>Contratación del servicio de optimización de la gestión 
de las fuentes de información del Asistente de Movilidad</t>
  </si>
  <si>
    <t>17/2020</t>
  </si>
  <si>
    <t>CM 110/2020</t>
  </si>
  <si>
    <t xml:space="preserve">Publicación en prensa local (Canarias 7 ) de los horarios especiales 
de Guaguas Municipales para los días 24 y 31 de diciembre. </t>
  </si>
  <si>
    <t>CM 111/2020</t>
  </si>
  <si>
    <t>B35314483</t>
  </si>
  <si>
    <t>Luján Asesores, S.L.</t>
  </si>
  <si>
    <t>Recurso contencioso administrativo contra la ATC</t>
  </si>
  <si>
    <t>CM 112/2020</t>
  </si>
  <si>
    <t>Publicación en prensa local (La Provincia) de los horarios especiales 
de Guaguas Municipales para los días 24 y 31 de diciembre.</t>
  </si>
  <si>
    <t>CM 113/2020</t>
  </si>
  <si>
    <t>B35492784</t>
  </si>
  <si>
    <t>Desarrollo y Sistemas Informáticos Canarios, S.L.</t>
  </si>
  <si>
    <t>Desarrollo del servicio Web de Interfaz entre la base de datos 
de clientes de Alpispa y el ERP de Openbravo.</t>
  </si>
  <si>
    <t>CM 114/2020</t>
  </si>
  <si>
    <t>Centro Canario de Tratamiento de Información S.L.U.</t>
  </si>
  <si>
    <t>Adquisición del equipamiento de red a desplegar 
en los garajes y el taller de Guaguas Municipales</t>
  </si>
  <si>
    <t>RELACIÓN DE CONTRATOS MENORES GMSA 3º TRIMESTRE 2020</t>
  </si>
  <si>
    <t>CM 80/2020</t>
  </si>
  <si>
    <t>B76237767</t>
  </si>
  <si>
    <t>Muro 1 Abogados, S.L.P.</t>
  </si>
  <si>
    <t>Asesoramiento jurídico</t>
  </si>
  <si>
    <t>CM 81/2020</t>
  </si>
  <si>
    <t>B66647520</t>
  </si>
  <si>
    <t>Texcom 2015, S.L.</t>
  </si>
  <si>
    <t>Adquisición de mascarillas reutilizables para el personal de Guaguas Municipales, S.A.</t>
  </si>
  <si>
    <t>CM 82/2020</t>
  </si>
  <si>
    <t>Gemed Soluciones, S.L.</t>
  </si>
  <si>
    <t>Servicio de auditoría energética 2020</t>
  </si>
  <si>
    <t>CM 83/2020</t>
  </si>
  <si>
    <t>SCI, Servicios de Consultoría Independiente</t>
  </si>
  <si>
    <t>Adquisición Portal web de Arquero ( registro jornadas, control de presencia)</t>
  </si>
  <si>
    <t>CM 73/2020</t>
  </si>
  <si>
    <t>42718520E</t>
  </si>
  <si>
    <t>Juan Cabrera Batista</t>
  </si>
  <si>
    <t>Adquisición de sierra de cinta (tronzadora)</t>
  </si>
  <si>
    <t>CM 76/2020</t>
  </si>
  <si>
    <t>Sustitución de las taquillas del vestuario del personal</t>
  </si>
  <si>
    <t>CM 84/2020</t>
  </si>
  <si>
    <t>B35796168</t>
  </si>
  <si>
    <t>VMConsulting</t>
  </si>
  <si>
    <t>Adquisición de un sistema independiente de almacenamiento para realizar las copias de seguridad de los sistemas de Guaguas Municipales, S.A.</t>
  </si>
  <si>
    <t>CM 85/2020</t>
  </si>
  <si>
    <t>B35992379</t>
  </si>
  <si>
    <t>Diquisan Canarias, S.L.</t>
  </si>
  <si>
    <t>Adquisición de veinte mil mascarillas quirúrgicas de tipo dos para el personal de Guaguas Municipales, S.A.</t>
  </si>
  <si>
    <t>CM 86/2020</t>
  </si>
  <si>
    <t>Reparación muro exterior aparcamiento base militar Canarias 50</t>
  </si>
  <si>
    <t>CM 87/2020</t>
  </si>
  <si>
    <t>Vídeo resumen Club de Fidelización (proyecto Civitas Destinations)</t>
  </si>
  <si>
    <t>CM 88/2020</t>
  </si>
  <si>
    <t>B76251883</t>
  </si>
  <si>
    <t>As de Guia Servicios Integrales S.L.U</t>
  </si>
  <si>
    <t>Obra de reforma baños terminal del Teatro</t>
  </si>
  <si>
    <t>Pendiente</t>
  </si>
  <si>
    <t>CM 89/2020</t>
  </si>
  <si>
    <t>Formación del personal de Guaguas Municipales, S.A. en Ingeniería Social</t>
  </si>
  <si>
    <t>RELACIÓN DE CONTRATOS MENORES GMSA 2º TRIMESTRE 2020</t>
  </si>
  <si>
    <t>CM 36/2020</t>
  </si>
  <si>
    <t>A58417346</t>
  </si>
  <si>
    <t>Wolters Kluwer España, S.A.</t>
  </si>
  <si>
    <t>Contratación acceso a la base de datos</t>
  </si>
  <si>
    <t>CM 38/2020</t>
  </si>
  <si>
    <t>B35102326</t>
  </si>
  <si>
    <t>Serican, S.L.</t>
  </si>
  <si>
    <t>Señalética en flota del Protocolo de Prevención Covid-19</t>
  </si>
  <si>
    <t>CM 57/2020</t>
  </si>
  <si>
    <t>Videovigilancia para las instalaciones de las oficinas centrales en el Sebadal</t>
  </si>
  <si>
    <t>CM 39/2020</t>
  </si>
  <si>
    <t>42877450E</t>
  </si>
  <si>
    <t>Andrea Cabrera Kñallinsky</t>
  </si>
  <si>
    <t>Diseño y asesoría campaña comunicación interna Crisis del Covid-19</t>
  </si>
  <si>
    <t>CM 40/2020</t>
  </si>
  <si>
    <t>B45921400</t>
  </si>
  <si>
    <t>Jaime Pintos Abogados &amp; Consultores, S.L.P.</t>
  </si>
  <si>
    <t>Asesoramiento jurídico puntual  ante el Tribunal Administrativo de Contratos Públicos de Canarias</t>
  </si>
  <si>
    <t>CM 42/2020</t>
  </si>
  <si>
    <t>Adquisición de mesa hidráulica de trabajo para montaje y desmontaje de motores</t>
  </si>
  <si>
    <t>CM 44/2020</t>
  </si>
  <si>
    <t>B76256890</t>
  </si>
  <si>
    <t>Silbo Comunica, S.L.</t>
  </si>
  <si>
    <t>Auditoría de comunicación del Asistente de Movilidad</t>
  </si>
  <si>
    <t>CM 45/2020</t>
  </si>
  <si>
    <t>Servicio de administración de la plataforma del Asistente de Movilidad</t>
  </si>
  <si>
    <t>CM 46/2020</t>
  </si>
  <si>
    <t>B35578640</t>
  </si>
  <si>
    <t>Consultoría para el Desarrollo Canario, S.L.</t>
  </si>
  <si>
    <t>Encuesta del clima laboral y encuesta de satisfacción de usuarios</t>
  </si>
  <si>
    <t>CM 47/2020</t>
  </si>
  <si>
    <t>B35958586</t>
  </si>
  <si>
    <t>Litografía San José, S.L.</t>
  </si>
  <si>
    <t>Servicio de imprenta para la edición de la refundición del Convenio Colectivo de Guaguas Municipales, S.A.</t>
  </si>
  <si>
    <t>CM 48/2020</t>
  </si>
  <si>
    <t>B76187236</t>
  </si>
  <si>
    <t>Aisan Siglo XXI, S.L.</t>
  </si>
  <si>
    <t>Obras de adaptación del vestuario del gimnasio de la sede central de Guaguas Muncipales, S.A.</t>
  </si>
  <si>
    <t>CM 49/2020</t>
  </si>
  <si>
    <t>B35228022</t>
  </si>
  <si>
    <t>Reydimobel</t>
  </si>
  <si>
    <t>Suministro de taquillas para el vestuario del gimnasio de la sede central de Guaguas Municipales, S.A.</t>
  </si>
  <si>
    <t>CM 50/2020</t>
  </si>
  <si>
    <t>B76060748</t>
  </si>
  <si>
    <t>Qualitic Soluciones Socioeconómicas y Tecnológicas, S.L.</t>
  </si>
  <si>
    <t>Desarrollo de un módulo de impresión de etiquetas para la entrada de mercancías en el ERP de la compañía</t>
  </si>
  <si>
    <t>CM 52/2020</t>
  </si>
  <si>
    <t>B35979426</t>
  </si>
  <si>
    <t>Moon Save Our Soul, S.L.</t>
  </si>
  <si>
    <t>Creación y lanzamiento de stickers en redes sociales de Guaguas Municipales, S.A.</t>
  </si>
  <si>
    <t>CM 53/2020</t>
  </si>
  <si>
    <t>A35045459</t>
  </si>
  <si>
    <t>Diasan, S.A.</t>
  </si>
  <si>
    <t>Suministro y colocación de persiana de seguridad en la terminal de Hoya de La Plata</t>
  </si>
  <si>
    <t>CM 54/2020</t>
  </si>
  <si>
    <t>Suministro y colocación de persiana de seguridad en la terminal del Guiniguada</t>
  </si>
  <si>
    <t>CM 55/2020</t>
  </si>
  <si>
    <t>B35419977</t>
  </si>
  <si>
    <t>Centro de Repografía e Informáitca de Las Palmas, S.L.</t>
  </si>
  <si>
    <t>Adquisición de monitores táctiles</t>
  </si>
  <si>
    <t>CM 56/2020</t>
  </si>
  <si>
    <t>Instalación de cámaras de videovigilancia en las instalaciones en las terminales de Manuel Becerra, Auditorio, Guiniguada,Teatro y Hoya de La Plata</t>
  </si>
  <si>
    <t>CM 58/2020</t>
  </si>
  <si>
    <t>A82850611</t>
  </si>
  <si>
    <t>Anticimex 3D Sanidad Ambiental, S.A.</t>
  </si>
  <si>
    <t>Limpieza y desinfección de aljibe en la sede central. Control de legionela (RD 865/2003)</t>
  </si>
  <si>
    <t>CM 59/2020</t>
  </si>
  <si>
    <t>Contratación de agente comercial para la búsqueda y formalizacion del Club de Fidelización de Clientes de Guaguas Municipales, S.A.</t>
  </si>
  <si>
    <t>CM 60/2020</t>
  </si>
  <si>
    <t>Formación a los trabajadores en medidas de seguridad y salud frente al Covid-19</t>
  </si>
  <si>
    <t>CM 61/2020</t>
  </si>
  <si>
    <t xml:space="preserve">Formación en comprensión, despliegue y cumplimiento de los requisitos en el Modelo de Prevención de Delitos </t>
  </si>
  <si>
    <t>CM 62/2020</t>
  </si>
  <si>
    <t>Campaña de sensibilización al personal de Guaguas Municipales, S.A. en materia de compliance penal (riesgos penales, código de conducta y canal de denuncia)</t>
  </si>
  <si>
    <t>CM 63/2020</t>
  </si>
  <si>
    <t>Consultoría integral  tramitación  del servicio de mantenimiento correctivo en la sede central, terminales y oficinas comerciales de Guaguas Municipales, S.A.</t>
  </si>
  <si>
    <t>CM 64/2020</t>
  </si>
  <si>
    <t>As de Guía, Servicios Integrales, S.L.U.</t>
  </si>
  <si>
    <t>Construcción de rampa en el acceso al servicio médico</t>
  </si>
  <si>
    <t>CM 65/2020</t>
  </si>
  <si>
    <t>B35965847</t>
  </si>
  <si>
    <t>Palmanova Obras y Reformas, S.L.</t>
  </si>
  <si>
    <t>Construcción de tabique divisorio para sala de reuniones en el local sindical de Guaguas Municipales, S.A.</t>
  </si>
  <si>
    <t>CM 66/2020</t>
  </si>
  <si>
    <t>Femesa Instalaciones Hidrosanitarias, S.L.</t>
  </si>
  <si>
    <t>Sustitución de la grifería de la sede central por nuevos grifos higiénicos de apertura con el codo (prevención anti Covid-19)</t>
  </si>
  <si>
    <t>CM 67/2020</t>
  </si>
  <si>
    <t>Campaña de comunicación basada en la promoción del uso del transporte público</t>
  </si>
  <si>
    <t>CM 68/2020</t>
  </si>
  <si>
    <t>Subsanación de deficiencias detectadas en el centro de transformación de Guaguas Municipales, S.A.</t>
  </si>
  <si>
    <t>CM 69/2020</t>
  </si>
  <si>
    <t>Grupo Promedios Transeurope</t>
  </si>
  <si>
    <t>Revisión, producción y reposición de señalética en vehículos de la flota de Guaguas Municipales, S.A.</t>
  </si>
  <si>
    <t>CM 70/2020</t>
  </si>
  <si>
    <t>W.R. Berkley Eurpe AG</t>
  </si>
  <si>
    <t>Contratación póliza de responsabilidad civil para directivos y administradores.</t>
  </si>
  <si>
    <t>CM 71/2020</t>
  </si>
  <si>
    <t>B76212513</t>
  </si>
  <si>
    <t>Star Media Soluciones Publicitarias, S.L.</t>
  </si>
  <si>
    <t>Montaje de señalética especial en toda la flota</t>
  </si>
  <si>
    <t>CM 72/2020</t>
  </si>
  <si>
    <t>A28017895</t>
  </si>
  <si>
    <t>El Corte Inglés, S.A.</t>
  </si>
  <si>
    <t>Suministro de uniformidad para Mandos de Movimiento</t>
  </si>
  <si>
    <t>CM 74/2020</t>
  </si>
  <si>
    <t>Plan de medios Campaña Magua de Guagua</t>
  </si>
  <si>
    <t>CM 75/2020</t>
  </si>
  <si>
    <t>B76299205</t>
  </si>
  <si>
    <t>SPS Contraincendios S.L.</t>
  </si>
  <si>
    <t>Instalación de 5 BIEs en la sede central de Guaguas Municipales, S.A.</t>
  </si>
  <si>
    <t>CM 77/2020</t>
  </si>
  <si>
    <t>Contratación del servicio para la obtención del Certificado Global Safe Site</t>
  </si>
  <si>
    <t>CM 78/2020</t>
  </si>
  <si>
    <t>Sustitución de torre de comunicaciones ubicada en cocheras.</t>
  </si>
  <si>
    <t>CM 79/2020</t>
  </si>
  <si>
    <t>B35126408</t>
  </si>
  <si>
    <t>Sebastián Salazar S.L</t>
  </si>
  <si>
    <t>Adquisición de máquina de soldadura de hilo contínuo</t>
  </si>
  <si>
    <t>RELACIÓN DE CONTRATOS MENORES GMSA 1º TRIMESTRE 2020</t>
  </si>
  <si>
    <t>CM 1/2020</t>
  </si>
  <si>
    <t>FUTIT SERVICE, S.L.</t>
  </si>
  <si>
    <t>SERVICIO DE DESARROLLO PARA LA INTEGRACIÓN DE E-COMMERCE EN OPENBRAVO</t>
  </si>
  <si>
    <t>CM2/2020</t>
  </si>
  <si>
    <t>MURO 1 ABOGADOS S.L.P.</t>
  </si>
  <si>
    <t>ASESORAMIENTO JURÍDICO EN MATERIA DE RESOLUCIÓN DE CONTRATOS Y DEFENSA JURÍDICA</t>
  </si>
  <si>
    <t>CM 3/2020</t>
  </si>
  <si>
    <t>SOLUCIONES AVANZADAS EN INFORMÁTICA APLICADA (SAVIA, S.L.)</t>
  </si>
  <si>
    <t>SERVICIO SOPORTE Y MANTENIMIENTO PROGRAMA SAVIA (GESTOR DE NÓMINAS, S.S., IRPF Y PORTAL EMPLEADO)</t>
  </si>
  <si>
    <t>CM 4/2020</t>
  </si>
  <si>
    <t>B38323531</t>
  </si>
  <si>
    <t>ARTURO MARTÍNEZ SERRA, S.L.</t>
  </si>
  <si>
    <t>ADQUISICIÓN MOBILIARIO DE OFICINA</t>
  </si>
  <si>
    <t>CM 5/2020</t>
  </si>
  <si>
    <t>MAQUINARIA VENTURA, S.L.</t>
  </si>
  <si>
    <t>SUSTITUCIÓN DECANTADOR LÍNEA DE LAVADO DE BAJOS Y REPOSICIÓN DE SEPARADOR DE HIDROCARBUROS</t>
  </si>
  <si>
    <t>CM 6/2020</t>
  </si>
  <si>
    <t>CENTRO DE REPROGRAFÍA E INFORMÁTICA DE LAS PALMAS, S.L.</t>
  </si>
  <si>
    <t>ADQUISICIÓN DE IMPRESORAS MULTIFUNCIOANLES EN RÉGIMEN DE RENTING  PARA DEPENDENCIAS EN SEDE CENTRAL Y OFICINAS COMERCIALES</t>
  </si>
  <si>
    <t>CM 7/2020</t>
  </si>
  <si>
    <t>B38427795</t>
  </si>
  <si>
    <t>EMPLEA SELECCIÓN, ETT, S.L.</t>
  </si>
  <si>
    <t>SERVICIOS PROFESIONALES REALIZACIÓN Y EVALUACIÓN DE PRUEBAS DE APTITUDES, ACTITUDES, PERSONALIDAD Y COMPETENCIAS DEL PROCESO
SELECTIVO PARA LA CREACIÓN DE BOLSA DE EMPLEO DE 175 CONDUCTORES PERCEPTORES</t>
  </si>
  <si>
    <t>CM 8/2020</t>
  </si>
  <si>
    <t>BUREAU VERITAS IBERIA, S.L.</t>
  </si>
  <si>
    <t>AUDITORÍA EXTERNA SISTEMA INTEGRADO DE GESTIÓN 2020</t>
  </si>
  <si>
    <t>CM 9/2020</t>
  </si>
  <si>
    <t>ALTA DIRECCIÓN CANARIA, S.L. (Mid Atlantic Business School)</t>
  </si>
  <si>
    <t>FORMACIÓN PROGRAMA DE CONTINUIDAD 2020 MID ATLANTIC BUSINESS SCHOOL</t>
  </si>
  <si>
    <t>CM 10/2020</t>
  </si>
  <si>
    <t>77310058C</t>
  </si>
  <si>
    <t>JORDI BLANCH OCAÑA</t>
  </si>
  <si>
    <t>REALIZACIÓN DE INFORME ECONÓMICO CONTABLE SOBRE RESULTADOS Y RENTABILIDAD</t>
  </si>
  <si>
    <t>CM 11/2020</t>
  </si>
  <si>
    <t>EL CONEJO BLANCO</t>
  </si>
  <si>
    <t>ACCIÓN COMERCIAL CARNAVAL DE DÍA</t>
  </si>
  <si>
    <t>CM 12/2020</t>
  </si>
  <si>
    <t>B35408335</t>
  </si>
  <si>
    <t>PÓSTER 95</t>
  </si>
  <si>
    <t>PROMOCIÓN EVENTO «DE PALIQUE» 2020</t>
  </si>
  <si>
    <t>CM 13/2020</t>
  </si>
  <si>
    <t>ALMACENES CHUHARSONS, S.L.</t>
  </si>
  <si>
    <t>ADQUISICIÓN BOTELLAS DE ALUMINIO Y MOCHILAS ESCOLARES</t>
  </si>
  <si>
    <t>CM 14/2020</t>
  </si>
  <si>
    <t>INSCRIPCIÓN PROGRAMA PERFECCIONAMIENTO DIRECTIVO (P.A.D.E.) 2020 de 135 horas a impartir del 18 de Febrero al 16 de Junio de 2020</t>
  </si>
  <si>
    <t>CM 15/2020</t>
  </si>
  <si>
    <t>A78923125</t>
  </si>
  <si>
    <t>TELEFÓNICA MÓVILES ESPAÑA, S.A.</t>
  </si>
  <si>
    <t>CONTRATACIÓN DE KIT PLATFORM, CONECTIVIDAD GESTIONADA M2M DE TELEFÓNICA PARA LA CONECTIVIDAD DE LAS GUAGUAS CON EL SAE</t>
  </si>
  <si>
    <t>CM 16/2020</t>
  </si>
  <si>
    <t>CAPROSS S.L.</t>
  </si>
  <si>
    <t>INSTALACIÓN Y RETIRADA DE INFRAESTRUCTURA NECESARIA PARA ESTABLECER TERMINAL DE SERVICIOS ESPECIALES DURANTE EL CARNAVAL</t>
  </si>
  <si>
    <t>CM 17/2020</t>
  </si>
  <si>
    <t>B76224146</t>
  </si>
  <si>
    <t>CONSULTING CREATIVICA CANARIAS, S.L.</t>
  </si>
  <si>
    <t>SERVICIO AUXILIAR DE APOYOS PARA VISITAS ESCOLARES POR AMPLIACIÓN DE VISITAS DE 4 A 5 DÍAS SEMANALES A PARTIR DE ENERO DEL CURSO 2019/2020</t>
  </si>
  <si>
    <t>CM 18/2020</t>
  </si>
  <si>
    <t>54093857L</t>
  </si>
  <si>
    <t>ALEJANDRO MORÁN SUÁREZ</t>
  </si>
  <si>
    <t>GRABACIÓN DE VÍDEO PROMOCIONAL PARA EL LANZAMIENTO DEL CLUB DE FIDELIZACIÓN DE GUAGUAS MUNICIPALES, S.A.</t>
  </si>
  <si>
    <t>CM 19/2020</t>
  </si>
  <si>
    <t>45766427S</t>
  </si>
  <si>
    <t>NOELIA ORTIZ GUERRA</t>
  </si>
  <si>
    <t>PRODUCCIÓN DE VÍDEO PROMOCIONAL PARA EL LANZAMIENTO DEL CLUB DE FIDELIZACIÓN DE GUAGUAS MUNICIPALES, S.A. (PROYECTO CIVITAS DESTINATIONS)</t>
  </si>
  <si>
    <t>CM 20/2020</t>
  </si>
  <si>
    <t>ADQUISICIÓN DE MESA DE REUNIONES Y SILLAS PARA DESPACHO DE LA DIRECCIÓN GENERAL</t>
  </si>
  <si>
    <t>CM 21/2020</t>
  </si>
  <si>
    <t>SURDIESEL QUALITY SYSTEMS</t>
  </si>
  <si>
    <t>ADQUISCIÓN DE EQUIPO DE RECARGA DE AIRE ACONDICIONADO PARA EL TALLER</t>
  </si>
  <si>
    <t>CM 22/2020</t>
  </si>
  <si>
    <t>EXCELLENCE &amp; BUSINESS VALUE, S.L.</t>
  </si>
  <si>
    <t>ADAPTACIÓN DE LA NORMATIVA DE SEGURIDAD Y PRVENCIÓN LABORAL A LA NUEVA NORMATIVA ISO 45001:2018</t>
  </si>
  <si>
    <t>CM 23/2020</t>
  </si>
  <si>
    <t>B76550599</t>
  </si>
  <si>
    <t>CANARIAS BLUE CREA, S.L.</t>
  </si>
  <si>
    <t>SUMINISTRO DE CAMISETAS PARA VISITAS ESCOLARES AÑO 2020</t>
  </si>
  <si>
    <t>CM 24/2020</t>
  </si>
  <si>
    <t>KUBO PUBLICIDAD Y SERVICIO WEB, S.L.N.E.</t>
  </si>
  <si>
    <t>REESTRUCTURACIÓN DE LA RED CORPORATIVA DE GUAGUAS MUNICIPALES, S.A.</t>
  </si>
  <si>
    <t>CM 25/2020</t>
  </si>
  <si>
    <t>B76562982</t>
  </si>
  <si>
    <t>PROMOCIONES SAPEROCO, S.L.</t>
  </si>
  <si>
    <t>SUMINISTRO DE MATERIAL DE MERCHANDISING PARA REPOSICIÓN</t>
  </si>
  <si>
    <t>CM 26/2020</t>
  </si>
  <si>
    <t>RADIO POPULAR, S.A.- COPE</t>
  </si>
  <si>
    <t>PROGRAMACIÓN PUBLICITARIA CADENA COPE PROGRAMA REGIONAL Y CUÑAS DE RADIO</t>
  </si>
  <si>
    <t>CM 27/2020</t>
  </si>
  <si>
    <t>B35861764</t>
  </si>
  <si>
    <t>KALIMA PUBLICIDAD, S.L.</t>
  </si>
  <si>
    <t>INSERCIONES PUBLICITARIAS EN REVISTA BINTER</t>
  </si>
  <si>
    <t>CM 28/2020</t>
  </si>
  <si>
    <t>MANUFACTURAS JBA, S.L.</t>
  </si>
  <si>
    <t>FUNDAS PARA CARNETS Y BONOS</t>
  </si>
  <si>
    <t>CM 29/2020</t>
  </si>
  <si>
    <t>EDITORIAL PRENSA CANARIA, S.A.</t>
  </si>
  <si>
    <t>JORNADAS «PRIORIDAD PARA LAS PERSONAS: EL CASO DE MADRID CENTRAL» PROYECTO METROGUAGUA</t>
  </si>
  <si>
    <t>CM 30/2020</t>
  </si>
  <si>
    <t>CANARIAS 7</t>
  </si>
  <si>
    <t>PUBLICACIÓN EN CANARIAS 7 DE PLANOS DE TERMINALES ESPECIALES HABILITADAS DURANTE LA CABALGATA CARNAVAL 2020</t>
  </si>
  <si>
    <t>CM 31/2020</t>
  </si>
  <si>
    <t>PUBLICACIÓN EN EL PERIÓDICO LA PROVINCIA DE LOS PLANOS DE TERMINALES ESPECIALES HABILITADAS DURANTE LA  CABALGATA CARNAVAL 2020</t>
  </si>
  <si>
    <t>CM 32/2020</t>
  </si>
  <si>
    <t>PALMANOVA OBRAS Y SERVICIOS, S.L.</t>
  </si>
  <si>
    <t>COLOCACIÓN DE NUEVAS PLAQUETAS DE PISO EN EL OFFICE DE LAS OFICINAS CENTRALES</t>
  </si>
  <si>
    <t>CM 33/2020</t>
  </si>
  <si>
    <t>VM CONSULTING</t>
  </si>
  <si>
    <t>ADQUISICIÓN DE UPGRADE DE VMWARE DESDE ESSENTIALS KITS PLUS A ACCELERATE KITS STANDAR PARA OBTENER STORAGE VMOTION</t>
  </si>
  <si>
    <t>CM 34/2020</t>
  </si>
  <si>
    <t>JAIME PINTOS ABOGADOS &amp; CONSULTORES, S.L.P.</t>
  </si>
  <si>
    <t>ELABORACIÓN DE INSTRUCCIONES INTERNAS DE CONTRATACIÓN DE GUAGUAS MUNICIPALES, S.A.</t>
  </si>
  <si>
    <t>CM 35/2020</t>
  </si>
  <si>
    <t>B76262112</t>
  </si>
  <si>
    <t>OLARTE &amp; PÉREZ ABOGADOS  Y ASESORES TRIBUTARIOS</t>
  </si>
  <si>
    <t>REDACCIÓN DE NUEVOS ESTATUTOS SOCIALES DE LA ENTIDAD Y TRAMITACIÓN, APROBACIÓN E INSCRIPCIÓN EN REGISTRO MERCANTIL</t>
  </si>
  <si>
    <t>CM 37/2020</t>
  </si>
  <si>
    <t>ANDREA CABRERA KÑALLINSKY</t>
  </si>
  <si>
    <t>DISEÑO Y EJECUCIÓN DE UN PLAN DE ACCIÓN PARA LA MEJORA DEL CLIMA LABORAL DEL PERSONAL DEL ÁREA DE TALLER</t>
  </si>
  <si>
    <t>IVA</t>
  </si>
  <si>
    <t>REFERENCIA</t>
  </si>
  <si>
    <t>BASE</t>
  </si>
  <si>
    <t>IMPORTE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</si>
</sst>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3"/>
      <name val="Helvetica"/>
      <family val="2"/>
    </font>
    <font>
      <sz val="8"/>
      <color theme="1"/>
      <name val="Helvetica"/>
      <family val="2"/>
    </font>
    <font>
      <b/>
      <sz val="7"/>
      <color theme="3"/>
      <name val="Helvetica"/>
      <family val="2"/>
    </font>
    <font>
      <sz val="8"/>
      <name val="Helvetica"/>
      <family val="2"/>
    </font>
    <font>
      <sz val="8"/>
      <color rgb="FFFF0000"/>
      <name val="Helvetica"/>
      <family val="2"/>
    </font>
    <font>
      <b/>
      <sz val="9"/>
      <color theme="3"/>
      <name val="Helvetica"/>
      <family val="2"/>
    </font>
    <font>
      <sz val="8"/>
      <color theme="1"/>
      <name val="Helvética"/>
    </font>
    <font>
      <b/>
      <sz val="10"/>
      <color theme="3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CC13B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/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14" fontId="5" fillId="4" borderId="10" xfId="0" applyNumberFormat="1" applyFont="1" applyFill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14" fontId="5" fillId="4" borderId="11" xfId="0" applyNumberFormat="1" applyFont="1" applyFill="1" applyBorder="1" applyAlignment="1">
      <alignment horizontal="left" vertical="center"/>
    </xf>
    <xf numFmtId="14" fontId="5" fillId="4" borderId="1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4" fontId="5" fillId="4" borderId="13" xfId="0" applyNumberFormat="1" applyFont="1" applyFill="1" applyBorder="1" applyAlignment="1">
      <alignment horizontal="left" vertical="center"/>
    </xf>
    <xf numFmtId="14" fontId="5" fillId="4" borderId="14" xfId="0" applyNumberFormat="1" applyFont="1" applyFill="1" applyBorder="1" applyAlignment="1">
      <alignment horizontal="center" vertical="center"/>
    </xf>
    <xf numFmtId="14" fontId="6" fillId="4" borderId="1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5" fillId="4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3" borderId="15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1" fontId="3" fillId="4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4" fontId="5" fillId="4" borderId="3" xfId="0" applyNumberFormat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4" fontId="5" fillId="0" borderId="3" xfId="0" applyNumberFormat="1" applyFont="1" applyBorder="1" applyAlignment="1">
      <alignment horizontal="center" vertical="center"/>
    </xf>
    <xf numFmtId="0" fontId="5" fillId="4" borderId="13" xfId="0" applyFont="1" applyFill="1" applyBorder="1" applyAlignment="1">
      <alignment horizontal="left" wrapText="1"/>
    </xf>
    <xf numFmtId="0" fontId="5" fillId="4" borderId="13" xfId="0" applyFont="1" applyFill="1" applyBorder="1" applyAlignment="1">
      <alignment vertical="center" wrapText="1"/>
    </xf>
    <xf numFmtId="14" fontId="5" fillId="4" borderId="21" xfId="0" applyNumberFormat="1" applyFont="1" applyFill="1" applyBorder="1" applyAlignment="1">
      <alignment horizontal="center" vertical="center"/>
    </xf>
    <xf numFmtId="14" fontId="5" fillId="4" borderId="22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4" fontId="5" fillId="0" borderId="22" xfId="0" applyNumberFormat="1" applyFont="1" applyBorder="1" applyAlignment="1">
      <alignment horizontal="center" vertical="center"/>
    </xf>
    <xf numFmtId="0" fontId="5" fillId="4" borderId="23" xfId="0" applyFont="1" applyFill="1" applyBorder="1" applyAlignment="1">
      <alignment vertical="center" wrapText="1"/>
    </xf>
    <xf numFmtId="1" fontId="5" fillId="0" borderId="22" xfId="0" applyNumberFormat="1" applyFont="1" applyBorder="1" applyAlignment="1">
      <alignment horizontal="center" vertical="center"/>
    </xf>
    <xf numFmtId="14" fontId="5" fillId="0" borderId="24" xfId="0" applyNumberFormat="1" applyFont="1" applyBorder="1" applyAlignment="1">
      <alignment horizontal="center" vertical="center"/>
    </xf>
    <xf numFmtId="0" fontId="5" fillId="4" borderId="22" xfId="0" applyFont="1" applyFill="1" applyBorder="1" applyAlignment="1">
      <alignment vertical="center" wrapText="1"/>
    </xf>
    <xf numFmtId="14" fontId="5" fillId="4" borderId="24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2" xfId="0" applyFont="1" applyBorder="1"/>
    <xf numFmtId="4" fontId="5" fillId="0" borderId="2" xfId="0" applyNumberFormat="1" applyFont="1" applyBorder="1" applyAlignment="1">
      <alignment horizontal="center"/>
    </xf>
    <xf numFmtId="0" fontId="5" fillId="4" borderId="2" xfId="0" applyFont="1" applyFill="1" applyBorder="1"/>
    <xf numFmtId="14" fontId="6" fillId="4" borderId="3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vertical="center"/>
    </xf>
    <xf numFmtId="14" fontId="5" fillId="4" borderId="27" xfId="0" applyNumberFormat="1" applyFont="1" applyFill="1" applyBorder="1" applyAlignment="1">
      <alignment horizontal="center" vertical="center"/>
    </xf>
    <xf numFmtId="14" fontId="5" fillId="4" borderId="28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4" fontId="5" fillId="0" borderId="28" xfId="0" applyNumberFormat="1" applyFont="1" applyBorder="1" applyAlignment="1">
      <alignment horizontal="center" vertical="center"/>
    </xf>
    <xf numFmtId="0" fontId="5" fillId="4" borderId="28" xfId="0" applyFont="1" applyFill="1" applyBorder="1" applyAlignment="1">
      <alignment vertical="center" wrapText="1"/>
    </xf>
    <xf numFmtId="1" fontId="5" fillId="0" borderId="29" xfId="0" applyNumberFormat="1" applyFont="1" applyBorder="1" applyAlignment="1">
      <alignment horizontal="center" vertical="center"/>
    </xf>
    <xf numFmtId="14" fontId="5" fillId="4" borderId="30" xfId="0" applyNumberFormat="1" applyFont="1" applyFill="1" applyBorder="1" applyAlignment="1">
      <alignment horizontal="center" vertical="center"/>
    </xf>
    <xf numFmtId="1" fontId="2" fillId="3" borderId="2" xfId="1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1" fontId="0" fillId="0" borderId="0" xfId="0" applyNumberFormat="1"/>
    <xf numFmtId="0" fontId="9" fillId="2" borderId="8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3F6225C-7881-4C8A-AFB8-70136A5C90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estiona-04.espublico.com/?x=z2a*Yb8tj60y9iFKDMEnOA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C8C53-F764-41B4-8921-D25CE636AF65}">
  <sheetPr>
    <tabColor theme="9" tint="0.59999389629810485"/>
    <pageSetUpPr fitToPage="1"/>
  </sheetPr>
  <dimension ref="A1:I43"/>
  <sheetViews>
    <sheetView topLeftCell="G1" zoomScale="105" zoomScaleNormal="105" workbookViewId="0">
      <selection activeCell="G12" sqref="G12"/>
    </sheetView>
  </sheetViews>
  <sheetFormatPr baseColWidth="10" defaultColWidth="11.42578125" defaultRowHeight="15"/>
  <cols>
    <col min="3" max="3" width="41.85546875" bestFit="1" customWidth="1"/>
    <col min="7" max="7" width="115.28515625" customWidth="1"/>
    <col min="8" max="8" width="11.42578125" style="70"/>
  </cols>
  <sheetData>
    <row r="1" spans="1:9" ht="15.75" customHeight="1" thickBot="1">
      <c r="A1" s="83" t="s">
        <v>532</v>
      </c>
      <c r="B1" s="84"/>
      <c r="C1" s="84"/>
      <c r="D1" s="84"/>
      <c r="E1" s="84"/>
      <c r="F1" s="84"/>
      <c r="G1" s="84"/>
      <c r="H1" s="84"/>
      <c r="I1" s="85"/>
    </row>
    <row r="2" spans="1:9" ht="27.75" customHeight="1">
      <c r="A2" s="27" t="s">
        <v>770</v>
      </c>
      <c r="B2" s="2" t="s">
        <v>1</v>
      </c>
      <c r="C2" s="2" t="s">
        <v>2</v>
      </c>
      <c r="D2" s="35" t="s">
        <v>771</v>
      </c>
      <c r="E2" s="35" t="s">
        <v>769</v>
      </c>
      <c r="F2" s="35" t="s">
        <v>772</v>
      </c>
      <c r="G2" s="2" t="s">
        <v>3</v>
      </c>
      <c r="H2" s="68" t="s">
        <v>4</v>
      </c>
      <c r="I2" s="3" t="s">
        <v>5</v>
      </c>
    </row>
    <row r="3" spans="1:9">
      <c r="A3" s="36" t="s">
        <v>537</v>
      </c>
      <c r="B3" s="4" t="s">
        <v>538</v>
      </c>
      <c r="C3" s="37" t="s">
        <v>539</v>
      </c>
      <c r="D3" s="15">
        <v>6431.01</v>
      </c>
      <c r="E3" s="15">
        <f>D3*0.07</f>
        <v>450.17070000000007</v>
      </c>
      <c r="F3" s="15">
        <f t="shared" ref="F3:F21" si="0">D3+E3</f>
        <v>6881.1806999999999</v>
      </c>
      <c r="G3" s="29" t="s">
        <v>540</v>
      </c>
      <c r="H3" s="5">
        <v>1</v>
      </c>
      <c r="I3" s="38">
        <v>43964</v>
      </c>
    </row>
    <row r="4" spans="1:9">
      <c r="A4" s="36" t="s">
        <v>541</v>
      </c>
      <c r="B4" s="4" t="s">
        <v>74</v>
      </c>
      <c r="C4" s="55" t="s">
        <v>75</v>
      </c>
      <c r="D4" s="56">
        <v>14192.31</v>
      </c>
      <c r="E4" s="56">
        <f>D4*0.07</f>
        <v>993.46170000000006</v>
      </c>
      <c r="F4" s="56">
        <f t="shared" si="0"/>
        <v>15185.771699999999</v>
      </c>
      <c r="G4" s="57" t="s">
        <v>542</v>
      </c>
      <c r="H4" s="69">
        <v>1</v>
      </c>
      <c r="I4" s="38">
        <v>43923</v>
      </c>
    </row>
    <row r="5" spans="1:9">
      <c r="A5" s="36" t="s">
        <v>543</v>
      </c>
      <c r="B5" s="4" t="s">
        <v>544</v>
      </c>
      <c r="C5" s="41" t="s">
        <v>545</v>
      </c>
      <c r="D5" s="56">
        <v>3500</v>
      </c>
      <c r="E5" s="56">
        <f>D5*0.07</f>
        <v>245.00000000000003</v>
      </c>
      <c r="F5" s="56">
        <f t="shared" si="0"/>
        <v>3745</v>
      </c>
      <c r="G5" s="57" t="s">
        <v>546</v>
      </c>
      <c r="H5" s="69">
        <v>1</v>
      </c>
      <c r="I5" s="38">
        <v>43924</v>
      </c>
    </row>
    <row r="6" spans="1:9">
      <c r="A6" s="36" t="s">
        <v>547</v>
      </c>
      <c r="B6" s="4" t="s">
        <v>548</v>
      </c>
      <c r="C6" s="41" t="s">
        <v>549</v>
      </c>
      <c r="D6" s="15">
        <v>3000</v>
      </c>
      <c r="E6" s="15">
        <v>0</v>
      </c>
      <c r="F6" s="15">
        <f t="shared" si="0"/>
        <v>3000</v>
      </c>
      <c r="G6" s="29" t="s">
        <v>550</v>
      </c>
      <c r="H6" s="5">
        <v>1</v>
      </c>
      <c r="I6" s="38">
        <v>43927</v>
      </c>
    </row>
    <row r="7" spans="1:9">
      <c r="A7" s="36" t="s">
        <v>551</v>
      </c>
      <c r="B7" s="4" t="s">
        <v>508</v>
      </c>
      <c r="C7" s="41" t="s">
        <v>509</v>
      </c>
      <c r="D7" s="15">
        <v>7500</v>
      </c>
      <c r="E7" s="15">
        <f t="shared" ref="E7:E21" si="1">0.07*D7</f>
        <v>525</v>
      </c>
      <c r="F7" s="15">
        <f t="shared" si="0"/>
        <v>8025</v>
      </c>
      <c r="G7" s="29" t="s">
        <v>552</v>
      </c>
      <c r="H7" s="5">
        <v>1</v>
      </c>
      <c r="I7" s="38">
        <v>43929</v>
      </c>
    </row>
    <row r="8" spans="1:9">
      <c r="A8" s="36" t="s">
        <v>571</v>
      </c>
      <c r="B8" s="4" t="s">
        <v>572</v>
      </c>
      <c r="C8" s="41" t="s">
        <v>573</v>
      </c>
      <c r="D8" s="15">
        <v>3130</v>
      </c>
      <c r="E8" s="15">
        <f t="shared" si="1"/>
        <v>219.10000000000002</v>
      </c>
      <c r="F8" s="15">
        <f t="shared" si="0"/>
        <v>3349.1</v>
      </c>
      <c r="G8" s="29" t="s">
        <v>574</v>
      </c>
      <c r="H8" s="5">
        <v>1</v>
      </c>
      <c r="I8" s="38">
        <v>43938</v>
      </c>
    </row>
    <row r="9" spans="1:9">
      <c r="A9" s="36" t="s">
        <v>575</v>
      </c>
      <c r="B9" s="4" t="s">
        <v>576</v>
      </c>
      <c r="C9" s="41" t="s">
        <v>577</v>
      </c>
      <c r="D9" s="15">
        <v>3890</v>
      </c>
      <c r="E9" s="15">
        <f t="shared" si="1"/>
        <v>272.3</v>
      </c>
      <c r="F9" s="15">
        <f t="shared" si="0"/>
        <v>4162.3</v>
      </c>
      <c r="G9" s="29" t="s">
        <v>578</v>
      </c>
      <c r="H9" s="5">
        <v>1</v>
      </c>
      <c r="I9" s="38">
        <v>43937</v>
      </c>
    </row>
    <row r="10" spans="1:9">
      <c r="A10" s="36" t="s">
        <v>579</v>
      </c>
      <c r="B10" s="4" t="s">
        <v>580</v>
      </c>
      <c r="C10" s="41" t="s">
        <v>581</v>
      </c>
      <c r="D10" s="15">
        <v>3500</v>
      </c>
      <c r="E10" s="15">
        <f t="shared" si="1"/>
        <v>245.00000000000003</v>
      </c>
      <c r="F10" s="15">
        <f t="shared" si="0"/>
        <v>3745</v>
      </c>
      <c r="G10" s="29" t="s">
        <v>582</v>
      </c>
      <c r="H10" s="5">
        <v>1</v>
      </c>
      <c r="I10" s="38">
        <v>43938</v>
      </c>
    </row>
    <row r="11" spans="1:9">
      <c r="A11" s="36" t="s">
        <v>583</v>
      </c>
      <c r="B11" s="4" t="s">
        <v>584</v>
      </c>
      <c r="C11" s="41" t="s">
        <v>585</v>
      </c>
      <c r="D11" s="15">
        <v>3658.49</v>
      </c>
      <c r="E11" s="15">
        <f t="shared" si="1"/>
        <v>256.09430000000003</v>
      </c>
      <c r="F11" s="15">
        <f t="shared" si="0"/>
        <v>3914.5843</v>
      </c>
      <c r="G11" s="29" t="s">
        <v>586</v>
      </c>
      <c r="H11" s="5">
        <v>1</v>
      </c>
      <c r="I11" s="38">
        <v>43950</v>
      </c>
    </row>
    <row r="12" spans="1:9">
      <c r="A12" s="36" t="s">
        <v>587</v>
      </c>
      <c r="B12" s="4" t="s">
        <v>584</v>
      </c>
      <c r="C12" s="41" t="s">
        <v>585</v>
      </c>
      <c r="D12" s="15">
        <v>3160.32</v>
      </c>
      <c r="E12" s="15">
        <f t="shared" si="1"/>
        <v>221.22240000000002</v>
      </c>
      <c r="F12" s="15">
        <f t="shared" si="0"/>
        <v>3381.5424000000003</v>
      </c>
      <c r="G12" s="29" t="s">
        <v>588</v>
      </c>
      <c r="H12" s="5">
        <v>1</v>
      </c>
      <c r="I12" s="38">
        <v>43984</v>
      </c>
    </row>
    <row r="13" spans="1:9">
      <c r="A13" s="36" t="s">
        <v>589</v>
      </c>
      <c r="B13" s="4" t="s">
        <v>590</v>
      </c>
      <c r="C13" s="41" t="s">
        <v>591</v>
      </c>
      <c r="D13" s="15">
        <v>13812</v>
      </c>
      <c r="E13" s="15">
        <f t="shared" si="1"/>
        <v>966.84000000000015</v>
      </c>
      <c r="F13" s="15">
        <f t="shared" si="0"/>
        <v>14778.84</v>
      </c>
      <c r="G13" s="29" t="s">
        <v>592</v>
      </c>
      <c r="H13" s="5">
        <v>1</v>
      </c>
      <c r="I13" s="38">
        <v>43958</v>
      </c>
    </row>
    <row r="14" spans="1:9">
      <c r="A14" s="36" t="s">
        <v>593</v>
      </c>
      <c r="B14" s="4" t="s">
        <v>74</v>
      </c>
      <c r="C14" s="41" t="s">
        <v>75</v>
      </c>
      <c r="D14" s="15">
        <v>3491.74</v>
      </c>
      <c r="E14" s="15">
        <f t="shared" si="1"/>
        <v>244.42180000000002</v>
      </c>
      <c r="F14" s="15">
        <f t="shared" si="0"/>
        <v>3736.1617999999999</v>
      </c>
      <c r="G14" s="29" t="s">
        <v>594</v>
      </c>
      <c r="H14" s="5">
        <v>1</v>
      </c>
      <c r="I14" s="38">
        <v>43962</v>
      </c>
    </row>
    <row r="15" spans="1:9">
      <c r="A15" s="36" t="s">
        <v>603</v>
      </c>
      <c r="B15" s="4" t="s">
        <v>7</v>
      </c>
      <c r="C15" s="41" t="s">
        <v>8</v>
      </c>
      <c r="D15" s="15">
        <v>5200</v>
      </c>
      <c r="E15" s="15">
        <f t="shared" si="1"/>
        <v>364.00000000000006</v>
      </c>
      <c r="F15" s="15">
        <f t="shared" si="0"/>
        <v>5564</v>
      </c>
      <c r="G15" s="29" t="s">
        <v>604</v>
      </c>
      <c r="H15" s="5">
        <v>1</v>
      </c>
      <c r="I15" s="38">
        <v>43979</v>
      </c>
    </row>
    <row r="16" spans="1:9">
      <c r="A16" s="36" t="s">
        <v>605</v>
      </c>
      <c r="B16" s="4" t="s">
        <v>358</v>
      </c>
      <c r="C16" s="41" t="s">
        <v>359</v>
      </c>
      <c r="D16" s="15">
        <v>7480</v>
      </c>
      <c r="E16" s="15">
        <f t="shared" si="1"/>
        <v>523.6</v>
      </c>
      <c r="F16" s="15">
        <f t="shared" si="0"/>
        <v>8003.6</v>
      </c>
      <c r="G16" s="29" t="s">
        <v>606</v>
      </c>
      <c r="H16" s="5">
        <v>1</v>
      </c>
      <c r="I16" s="38">
        <v>43979</v>
      </c>
    </row>
    <row r="17" spans="1:9">
      <c r="A17" s="36" t="s">
        <v>609</v>
      </c>
      <c r="B17" s="4" t="s">
        <v>526</v>
      </c>
      <c r="C17" s="41" t="s">
        <v>610</v>
      </c>
      <c r="D17" s="15">
        <v>3095</v>
      </c>
      <c r="E17" s="15">
        <f t="shared" si="1"/>
        <v>216.65000000000003</v>
      </c>
      <c r="F17" s="15">
        <f t="shared" si="0"/>
        <v>3311.65</v>
      </c>
      <c r="G17" s="29" t="s">
        <v>611</v>
      </c>
      <c r="H17" s="5">
        <v>1</v>
      </c>
      <c r="I17" s="38">
        <v>43987</v>
      </c>
    </row>
    <row r="18" spans="1:9">
      <c r="A18" s="36" t="s">
        <v>612</v>
      </c>
      <c r="B18" s="4" t="s">
        <v>613</v>
      </c>
      <c r="C18" s="41" t="s">
        <v>614</v>
      </c>
      <c r="D18" s="15">
        <v>4568.2</v>
      </c>
      <c r="E18" s="15">
        <f t="shared" si="1"/>
        <v>319.774</v>
      </c>
      <c r="F18" s="15">
        <f t="shared" si="0"/>
        <v>4887.9740000000002</v>
      </c>
      <c r="G18" s="29" t="s">
        <v>615</v>
      </c>
      <c r="H18" s="5">
        <v>1</v>
      </c>
      <c r="I18" s="38">
        <v>43987</v>
      </c>
    </row>
    <row r="19" spans="1:9">
      <c r="A19" s="36" t="s">
        <v>616</v>
      </c>
      <c r="B19" s="4" t="s">
        <v>29</v>
      </c>
      <c r="C19" s="41" t="s">
        <v>617</v>
      </c>
      <c r="D19" s="15">
        <v>2728</v>
      </c>
      <c r="E19" s="15">
        <f t="shared" si="1"/>
        <v>190.96</v>
      </c>
      <c r="F19" s="15">
        <f t="shared" si="0"/>
        <v>2918.96</v>
      </c>
      <c r="G19" s="29" t="s">
        <v>618</v>
      </c>
      <c r="H19" s="5">
        <v>1</v>
      </c>
      <c r="I19" s="38">
        <v>43987</v>
      </c>
    </row>
    <row r="20" spans="1:9">
      <c r="A20" s="36" t="s">
        <v>619</v>
      </c>
      <c r="B20" s="4" t="s">
        <v>70</v>
      </c>
      <c r="C20" s="41" t="s">
        <v>439</v>
      </c>
      <c r="D20" s="15">
        <v>8910</v>
      </c>
      <c r="E20" s="15">
        <f t="shared" si="1"/>
        <v>623.70000000000005</v>
      </c>
      <c r="F20" s="15">
        <f t="shared" si="0"/>
        <v>9533.7000000000007</v>
      </c>
      <c r="G20" s="29" t="s">
        <v>620</v>
      </c>
      <c r="H20" s="5">
        <v>1</v>
      </c>
      <c r="I20" s="38">
        <v>43987</v>
      </c>
    </row>
    <row r="21" spans="1:9">
      <c r="A21" s="36" t="s">
        <v>621</v>
      </c>
      <c r="B21" s="4" t="s">
        <v>262</v>
      </c>
      <c r="C21" s="41" t="s">
        <v>263</v>
      </c>
      <c r="D21" s="15">
        <v>2815.4</v>
      </c>
      <c r="E21" s="15">
        <f t="shared" si="1"/>
        <v>197.07800000000003</v>
      </c>
      <c r="F21" s="15">
        <f t="shared" si="0"/>
        <v>3012.4780000000001</v>
      </c>
      <c r="G21" s="29" t="s">
        <v>622</v>
      </c>
      <c r="H21" s="5">
        <v>1</v>
      </c>
      <c r="I21" s="38">
        <v>43987</v>
      </c>
    </row>
    <row r="22" spans="1:9">
      <c r="A22" s="36" t="s">
        <v>629</v>
      </c>
      <c r="B22" s="4" t="s">
        <v>630</v>
      </c>
      <c r="C22" s="41" t="s">
        <v>631</v>
      </c>
      <c r="D22" s="15">
        <v>8960</v>
      </c>
      <c r="E22" s="15">
        <f>+D22*0.07</f>
        <v>627.20000000000005</v>
      </c>
      <c r="F22" s="15">
        <f>+D22+E22</f>
        <v>9587.2000000000007</v>
      </c>
      <c r="G22" s="29" t="s">
        <v>632</v>
      </c>
      <c r="H22" s="5">
        <v>1</v>
      </c>
      <c r="I22" s="38">
        <v>43999</v>
      </c>
    </row>
    <row r="23" spans="1:9">
      <c r="A23" s="36" t="s">
        <v>637</v>
      </c>
      <c r="B23" s="4" t="s">
        <v>308</v>
      </c>
      <c r="C23" s="41" t="s">
        <v>309</v>
      </c>
      <c r="D23" s="15">
        <v>4300</v>
      </c>
      <c r="E23" s="15">
        <f>+D23*0.07</f>
        <v>301.00000000000006</v>
      </c>
      <c r="F23" s="15">
        <f>+D23+E23</f>
        <v>4601</v>
      </c>
      <c r="G23" s="29" t="s">
        <v>638</v>
      </c>
      <c r="H23" s="5">
        <v>1</v>
      </c>
      <c r="I23" s="38">
        <v>44005</v>
      </c>
    </row>
    <row r="24" spans="1:9">
      <c r="A24" s="36" t="s">
        <v>639</v>
      </c>
      <c r="B24" s="4" t="s">
        <v>640</v>
      </c>
      <c r="C24" s="41" t="s">
        <v>641</v>
      </c>
      <c r="D24" s="15">
        <v>13445.68</v>
      </c>
      <c r="E24" s="15">
        <f>+D24*0.07</f>
        <v>941.19760000000008</v>
      </c>
      <c r="F24" s="15">
        <f>+D24+E24</f>
        <v>14386.8776</v>
      </c>
      <c r="G24" s="29" t="s">
        <v>642</v>
      </c>
      <c r="H24" s="5">
        <v>1</v>
      </c>
      <c r="I24" s="38">
        <v>44005</v>
      </c>
    </row>
    <row r="25" spans="1:9">
      <c r="A25" s="36" t="s">
        <v>643</v>
      </c>
      <c r="B25" s="4" t="s">
        <v>304</v>
      </c>
      <c r="C25" s="41" t="s">
        <v>305</v>
      </c>
      <c r="D25" s="15">
        <v>5050</v>
      </c>
      <c r="E25" s="15">
        <f>+D25*0.07</f>
        <v>353.50000000000006</v>
      </c>
      <c r="F25" s="15">
        <f>+D25+E25</f>
        <v>5403.5</v>
      </c>
      <c r="G25" s="29" t="s">
        <v>644</v>
      </c>
      <c r="H25" s="5">
        <v>1</v>
      </c>
      <c r="I25" s="38">
        <v>44007</v>
      </c>
    </row>
    <row r="26" spans="1:9">
      <c r="A26" s="36" t="s">
        <v>647</v>
      </c>
      <c r="B26" s="4" t="s">
        <v>648</v>
      </c>
      <c r="C26" s="41" t="s">
        <v>649</v>
      </c>
      <c r="D26" s="15">
        <v>3367.53</v>
      </c>
      <c r="E26" s="15">
        <f>+D26*0.07</f>
        <v>235.72710000000004</v>
      </c>
      <c r="F26" s="15">
        <f>+D26+E26</f>
        <v>3603.2571000000003</v>
      </c>
      <c r="G26" s="29" t="s">
        <v>650</v>
      </c>
      <c r="H26" s="5">
        <v>1</v>
      </c>
      <c r="I26" s="38">
        <v>44011</v>
      </c>
    </row>
    <row r="27" spans="1:9">
      <c r="A27" s="36" t="s">
        <v>607</v>
      </c>
      <c r="B27" s="4" t="s">
        <v>25</v>
      </c>
      <c r="C27" s="41" t="s">
        <v>26</v>
      </c>
      <c r="D27" s="15">
        <v>3500</v>
      </c>
      <c r="E27" s="15">
        <f>0.07*D27</f>
        <v>245.00000000000003</v>
      </c>
      <c r="F27" s="15">
        <f>D27+E27</f>
        <v>3745</v>
      </c>
      <c r="G27" s="29" t="s">
        <v>608</v>
      </c>
      <c r="H27" s="5">
        <v>2</v>
      </c>
      <c r="I27" s="38">
        <v>43979</v>
      </c>
    </row>
    <row r="28" spans="1:9">
      <c r="A28" s="36" t="s">
        <v>623</v>
      </c>
      <c r="B28" s="4" t="s">
        <v>268</v>
      </c>
      <c r="C28" s="41" t="s">
        <v>624</v>
      </c>
      <c r="D28" s="15">
        <v>13816.41</v>
      </c>
      <c r="E28" s="15">
        <f>0.07*D28</f>
        <v>967.14870000000008</v>
      </c>
      <c r="F28" s="15">
        <f>D28+E28</f>
        <v>14783.5587</v>
      </c>
      <c r="G28" s="29" t="s">
        <v>625</v>
      </c>
      <c r="H28" s="5">
        <v>2</v>
      </c>
      <c r="I28" s="38">
        <v>43987</v>
      </c>
    </row>
    <row r="29" spans="1:9">
      <c r="A29" s="36" t="s">
        <v>559</v>
      </c>
      <c r="B29" s="4" t="s">
        <v>560</v>
      </c>
      <c r="C29" s="41" t="s">
        <v>561</v>
      </c>
      <c r="D29" s="15">
        <v>7576</v>
      </c>
      <c r="E29" s="15">
        <f>0.07*D29</f>
        <v>530.32000000000005</v>
      </c>
      <c r="F29" s="15">
        <f>D29+E29</f>
        <v>8106.32</v>
      </c>
      <c r="G29" s="29" t="s">
        <v>562</v>
      </c>
      <c r="H29" s="5">
        <v>3</v>
      </c>
      <c r="I29" s="38">
        <v>43937</v>
      </c>
    </row>
    <row r="30" spans="1:9">
      <c r="A30" s="36" t="s">
        <v>601</v>
      </c>
      <c r="B30" s="4" t="s">
        <v>7</v>
      </c>
      <c r="C30" s="41" t="s">
        <v>8</v>
      </c>
      <c r="D30" s="15">
        <v>10890</v>
      </c>
      <c r="E30" s="15">
        <f>0.07*D30</f>
        <v>762.30000000000007</v>
      </c>
      <c r="F30" s="15">
        <f>D30+E30</f>
        <v>11652.3</v>
      </c>
      <c r="G30" s="29" t="s">
        <v>602</v>
      </c>
      <c r="H30" s="5">
        <v>5</v>
      </c>
      <c r="I30" s="38">
        <v>43979</v>
      </c>
    </row>
    <row r="31" spans="1:9">
      <c r="A31" s="36" t="s">
        <v>633</v>
      </c>
      <c r="B31" s="4" t="s">
        <v>634</v>
      </c>
      <c r="C31" s="41" t="s">
        <v>635</v>
      </c>
      <c r="D31" s="15">
        <v>14997.6</v>
      </c>
      <c r="E31" s="15">
        <f>+D31*0.03</f>
        <v>449.928</v>
      </c>
      <c r="F31" s="15">
        <f>+D31+E31</f>
        <v>15447.528</v>
      </c>
      <c r="G31" s="29" t="s">
        <v>636</v>
      </c>
      <c r="H31" s="5">
        <v>5</v>
      </c>
      <c r="I31" s="38">
        <v>44001</v>
      </c>
    </row>
    <row r="32" spans="1:9">
      <c r="A32" s="36" t="s">
        <v>645</v>
      </c>
      <c r="B32" s="4" t="s">
        <v>175</v>
      </c>
      <c r="C32" s="41" t="s">
        <v>176</v>
      </c>
      <c r="D32" s="15">
        <v>6945.09</v>
      </c>
      <c r="E32" s="15">
        <f>+D32*0.07</f>
        <v>486.15630000000004</v>
      </c>
      <c r="F32" s="15">
        <f>+D32+E32</f>
        <v>7431.2462999999998</v>
      </c>
      <c r="G32" s="29" t="s">
        <v>646</v>
      </c>
      <c r="H32" s="5">
        <v>5</v>
      </c>
      <c r="I32" s="38">
        <v>44007</v>
      </c>
    </row>
    <row r="33" spans="1:9">
      <c r="A33" s="36" t="s">
        <v>599</v>
      </c>
      <c r="B33" s="4" t="s">
        <v>152</v>
      </c>
      <c r="C33" s="41" t="s">
        <v>153</v>
      </c>
      <c r="D33" s="15">
        <v>6799</v>
      </c>
      <c r="E33" s="15">
        <f>0.07*D33</f>
        <v>475.93000000000006</v>
      </c>
      <c r="F33" s="15">
        <f>D33+E33</f>
        <v>7274.93</v>
      </c>
      <c r="G33" s="29" t="s">
        <v>600</v>
      </c>
      <c r="H33" s="5">
        <v>6</v>
      </c>
      <c r="I33" s="38">
        <v>43970</v>
      </c>
    </row>
    <row r="34" spans="1:9">
      <c r="A34" s="36" t="s">
        <v>533</v>
      </c>
      <c r="B34" s="4" t="s">
        <v>534</v>
      </c>
      <c r="C34" s="41" t="s">
        <v>535</v>
      </c>
      <c r="D34" s="15">
        <v>3200</v>
      </c>
      <c r="E34" s="15">
        <v>0</v>
      </c>
      <c r="F34" s="15">
        <f>+D34+E34</f>
        <v>3200</v>
      </c>
      <c r="G34" s="29" t="s">
        <v>536</v>
      </c>
      <c r="H34" s="5">
        <v>12</v>
      </c>
      <c r="I34" s="38">
        <v>43929</v>
      </c>
    </row>
    <row r="35" spans="1:9">
      <c r="A35" s="36" t="s">
        <v>553</v>
      </c>
      <c r="B35" s="4" t="s">
        <v>554</v>
      </c>
      <c r="C35" s="41" t="s">
        <v>555</v>
      </c>
      <c r="D35" s="15">
        <v>13800</v>
      </c>
      <c r="E35" s="15">
        <f>0.07*D35</f>
        <v>966.00000000000011</v>
      </c>
      <c r="F35" s="15">
        <f>D35+E35</f>
        <v>14766</v>
      </c>
      <c r="G35" s="29" t="s">
        <v>556</v>
      </c>
      <c r="H35" s="5">
        <v>12</v>
      </c>
      <c r="I35" s="38">
        <v>43934</v>
      </c>
    </row>
    <row r="36" spans="1:9">
      <c r="A36" s="36" t="s">
        <v>557</v>
      </c>
      <c r="B36" s="4" t="s">
        <v>473</v>
      </c>
      <c r="C36" s="41" t="s">
        <v>474</v>
      </c>
      <c r="D36" s="15">
        <v>12500</v>
      </c>
      <c r="E36" s="15">
        <f>0.07*D36</f>
        <v>875.00000000000011</v>
      </c>
      <c r="F36" s="15">
        <f>D36+E36</f>
        <v>13375</v>
      </c>
      <c r="G36" s="29" t="s">
        <v>558</v>
      </c>
      <c r="H36" s="5">
        <v>12</v>
      </c>
      <c r="I36" s="58" t="s">
        <v>356</v>
      </c>
    </row>
    <row r="37" spans="1:9">
      <c r="A37" s="36" t="s">
        <v>563</v>
      </c>
      <c r="B37" s="4" t="s">
        <v>564</v>
      </c>
      <c r="C37" s="41" t="s">
        <v>565</v>
      </c>
      <c r="D37" s="15">
        <v>2508</v>
      </c>
      <c r="E37" s="15">
        <f>0.07*D37</f>
        <v>175.56000000000003</v>
      </c>
      <c r="F37" s="15">
        <f>D37+E37</f>
        <v>2683.56</v>
      </c>
      <c r="G37" s="29" t="s">
        <v>566</v>
      </c>
      <c r="H37" s="5">
        <v>12</v>
      </c>
      <c r="I37" s="38">
        <v>43937</v>
      </c>
    </row>
    <row r="38" spans="1:9">
      <c r="A38" s="36" t="s">
        <v>595</v>
      </c>
      <c r="B38" s="4" t="s">
        <v>596</v>
      </c>
      <c r="C38" s="41" t="s">
        <v>597</v>
      </c>
      <c r="D38" s="15">
        <v>3209</v>
      </c>
      <c r="E38" s="15">
        <f>0.07*D38</f>
        <v>224.63000000000002</v>
      </c>
      <c r="F38" s="15">
        <f>D38+E38</f>
        <v>3433.63</v>
      </c>
      <c r="G38" s="29" t="s">
        <v>598</v>
      </c>
      <c r="H38" s="5">
        <v>12</v>
      </c>
      <c r="I38" s="38">
        <v>44008</v>
      </c>
    </row>
    <row r="39" spans="1:9">
      <c r="A39" s="36" t="s">
        <v>626</v>
      </c>
      <c r="B39" s="4" t="s">
        <v>280</v>
      </c>
      <c r="C39" s="41" t="s">
        <v>627</v>
      </c>
      <c r="D39" s="15">
        <v>6084</v>
      </c>
      <c r="E39" s="15">
        <v>374.17000000000007</v>
      </c>
      <c r="F39" s="15">
        <v>6458.17</v>
      </c>
      <c r="G39" s="29" t="s">
        <v>628</v>
      </c>
      <c r="H39" s="5">
        <v>12</v>
      </c>
      <c r="I39" s="38">
        <v>43998</v>
      </c>
    </row>
    <row r="40" spans="1:9" ht="15.75" thickBot="1">
      <c r="A40" s="45" t="s">
        <v>567</v>
      </c>
      <c r="B40" s="46" t="s">
        <v>568</v>
      </c>
      <c r="C40" s="47" t="s">
        <v>569</v>
      </c>
      <c r="D40" s="48">
        <v>35987.599999999999</v>
      </c>
      <c r="E40" s="48">
        <f>0.07*D40</f>
        <v>2519.1320000000001</v>
      </c>
      <c r="F40" s="48">
        <f>D40+E40</f>
        <v>38506.731999999996</v>
      </c>
      <c r="G40" s="52" t="s">
        <v>570</v>
      </c>
      <c r="H40" s="50">
        <v>24</v>
      </c>
      <c r="I40" s="53">
        <v>43937</v>
      </c>
    </row>
    <row r="43" spans="1:9">
      <c r="F43" s="59"/>
    </row>
  </sheetData>
  <sortState xmlns:xlrd2="http://schemas.microsoft.com/office/spreadsheetml/2017/richdata2" ref="A3:I40">
    <sortCondition ref="H3:H40"/>
  </sortState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31A6-1A11-483C-AA4E-9F14ED623C2C}">
  <sheetPr>
    <tabColor theme="9" tint="0.59999389629810485"/>
    <pageSetUpPr fitToPage="1"/>
  </sheetPr>
  <dimension ref="A1:I41"/>
  <sheetViews>
    <sheetView topLeftCell="E1" zoomScale="95" zoomScaleNormal="95" workbookViewId="0">
      <selection activeCell="G12" sqref="G12"/>
    </sheetView>
  </sheetViews>
  <sheetFormatPr baseColWidth="10" defaultColWidth="11.42578125" defaultRowHeight="15"/>
  <cols>
    <col min="3" max="3" width="54.7109375" bestFit="1" customWidth="1"/>
    <col min="7" max="7" width="75.7109375" customWidth="1"/>
  </cols>
  <sheetData>
    <row r="1" spans="1:9" ht="16.5" customHeight="1" thickBot="1">
      <c r="A1" s="71" t="s">
        <v>651</v>
      </c>
      <c r="B1" s="72"/>
      <c r="C1" s="72"/>
      <c r="D1" s="72"/>
      <c r="E1" s="72"/>
      <c r="F1" s="72"/>
      <c r="G1" s="72"/>
      <c r="H1" s="72"/>
      <c r="I1" s="73"/>
    </row>
    <row r="2" spans="1:9" ht="22.5">
      <c r="A2" s="27" t="s">
        <v>770</v>
      </c>
      <c r="B2" s="2" t="s">
        <v>1</v>
      </c>
      <c r="C2" s="2" t="s">
        <v>2</v>
      </c>
      <c r="D2" s="35" t="s">
        <v>771</v>
      </c>
      <c r="E2" s="35" t="s">
        <v>769</v>
      </c>
      <c r="F2" s="35" t="s">
        <v>772</v>
      </c>
      <c r="G2" s="2" t="s">
        <v>3</v>
      </c>
      <c r="H2" s="2" t="s">
        <v>4</v>
      </c>
      <c r="I2" s="3" t="s">
        <v>5</v>
      </c>
    </row>
    <row r="3" spans="1:9" s="60" customFormat="1">
      <c r="A3" s="36" t="s">
        <v>685</v>
      </c>
      <c r="B3" s="4" t="s">
        <v>70</v>
      </c>
      <c r="C3" s="37" t="s">
        <v>686</v>
      </c>
      <c r="D3" s="15">
        <v>7985</v>
      </c>
      <c r="E3" s="15">
        <f t="shared" ref="E3:E14" si="0">+D3*0.07</f>
        <v>558.95000000000005</v>
      </c>
      <c r="F3" s="15">
        <f t="shared" ref="F3:F38" si="1">+D3+E3</f>
        <v>8543.9500000000007</v>
      </c>
      <c r="G3" s="29" t="s">
        <v>687</v>
      </c>
      <c r="H3" s="5">
        <v>1</v>
      </c>
      <c r="I3" s="38">
        <v>43864</v>
      </c>
    </row>
    <row r="4" spans="1:9" s="60" customFormat="1" ht="22.5">
      <c r="A4" s="36" t="s">
        <v>721</v>
      </c>
      <c r="B4" s="4" t="s">
        <v>7</v>
      </c>
      <c r="C4" s="37" t="s">
        <v>722</v>
      </c>
      <c r="D4" s="15">
        <v>5900</v>
      </c>
      <c r="E4" s="15">
        <f t="shared" si="0"/>
        <v>413.00000000000006</v>
      </c>
      <c r="F4" s="15">
        <f t="shared" si="1"/>
        <v>6313</v>
      </c>
      <c r="G4" s="29" t="s">
        <v>723</v>
      </c>
      <c r="H4" s="5">
        <v>8</v>
      </c>
      <c r="I4" s="38">
        <v>43880</v>
      </c>
    </row>
    <row r="5" spans="1:9" s="60" customFormat="1">
      <c r="A5" s="36" t="s">
        <v>718</v>
      </c>
      <c r="B5" s="4" t="s">
        <v>272</v>
      </c>
      <c r="C5" s="37" t="s">
        <v>719</v>
      </c>
      <c r="D5" s="15">
        <v>3600</v>
      </c>
      <c r="E5" s="15">
        <f t="shared" si="0"/>
        <v>252.00000000000003</v>
      </c>
      <c r="F5" s="15">
        <f t="shared" si="1"/>
        <v>3852</v>
      </c>
      <c r="G5" s="29" t="s">
        <v>720</v>
      </c>
      <c r="H5" s="5">
        <v>1</v>
      </c>
      <c r="I5" s="38">
        <v>43882</v>
      </c>
    </row>
    <row r="6" spans="1:9" s="60" customFormat="1">
      <c r="A6" s="36" t="s">
        <v>692</v>
      </c>
      <c r="B6" s="4" t="s">
        <v>142</v>
      </c>
      <c r="C6" s="37" t="s">
        <v>693</v>
      </c>
      <c r="D6" s="15">
        <v>6300</v>
      </c>
      <c r="E6" s="15">
        <f t="shared" si="0"/>
        <v>441.00000000000006</v>
      </c>
      <c r="F6" s="15">
        <f t="shared" si="1"/>
        <v>6741</v>
      </c>
      <c r="G6" s="29" t="s">
        <v>694</v>
      </c>
      <c r="H6" s="5">
        <v>2</v>
      </c>
      <c r="I6" s="38">
        <v>43866</v>
      </c>
    </row>
    <row r="7" spans="1:9" s="60" customFormat="1" ht="22.5">
      <c r="A7" s="36" t="s">
        <v>668</v>
      </c>
      <c r="B7" s="4" t="s">
        <v>590</v>
      </c>
      <c r="C7" s="37" t="s">
        <v>669</v>
      </c>
      <c r="D7" s="15">
        <v>6158.4</v>
      </c>
      <c r="E7" s="15">
        <f t="shared" si="0"/>
        <v>431.08800000000002</v>
      </c>
      <c r="F7" s="15">
        <f t="shared" si="1"/>
        <v>6589.4879999999994</v>
      </c>
      <c r="G7" s="29" t="s">
        <v>670</v>
      </c>
      <c r="H7" s="5">
        <v>12</v>
      </c>
      <c r="I7" s="38">
        <v>43850</v>
      </c>
    </row>
    <row r="8" spans="1:9" s="60" customFormat="1">
      <c r="A8" s="36" t="s">
        <v>716</v>
      </c>
      <c r="B8" s="4" t="s">
        <v>662</v>
      </c>
      <c r="C8" s="37" t="s">
        <v>663</v>
      </c>
      <c r="D8" s="15">
        <v>3096.9</v>
      </c>
      <c r="E8" s="15">
        <f t="shared" si="0"/>
        <v>216.78300000000002</v>
      </c>
      <c r="F8" s="15">
        <f t="shared" si="1"/>
        <v>3313.683</v>
      </c>
      <c r="G8" s="29" t="s">
        <v>717</v>
      </c>
      <c r="H8" s="5">
        <v>1</v>
      </c>
      <c r="I8" s="38">
        <v>43882</v>
      </c>
    </row>
    <row r="9" spans="1:9" s="60" customFormat="1" ht="22.5">
      <c r="A9" s="36" t="s">
        <v>756</v>
      </c>
      <c r="B9" s="4" t="s">
        <v>514</v>
      </c>
      <c r="C9" s="37" t="s">
        <v>757</v>
      </c>
      <c r="D9" s="15">
        <v>9599.51</v>
      </c>
      <c r="E9" s="15">
        <f t="shared" si="0"/>
        <v>671.96570000000008</v>
      </c>
      <c r="F9" s="15">
        <f t="shared" si="1"/>
        <v>10271.475700000001</v>
      </c>
      <c r="G9" s="29" t="s">
        <v>758</v>
      </c>
      <c r="H9" s="5">
        <v>1</v>
      </c>
      <c r="I9" s="38">
        <v>43900</v>
      </c>
    </row>
    <row r="10" spans="1:9" s="60" customFormat="1">
      <c r="A10" s="36" t="s">
        <v>661</v>
      </c>
      <c r="B10" s="4" t="s">
        <v>662</v>
      </c>
      <c r="C10" s="37" t="s">
        <v>663</v>
      </c>
      <c r="D10" s="15">
        <v>2671.07</v>
      </c>
      <c r="E10" s="15">
        <f t="shared" si="0"/>
        <v>186.97490000000002</v>
      </c>
      <c r="F10" s="15">
        <f t="shared" si="1"/>
        <v>2858.0449000000003</v>
      </c>
      <c r="G10" s="29" t="s">
        <v>664</v>
      </c>
      <c r="H10" s="5">
        <v>1</v>
      </c>
      <c r="I10" s="38">
        <v>43844</v>
      </c>
    </row>
    <row r="11" spans="1:9" s="60" customFormat="1">
      <c r="A11" s="36" t="s">
        <v>655</v>
      </c>
      <c r="B11" s="4" t="s">
        <v>494</v>
      </c>
      <c r="C11" s="37" t="s">
        <v>656</v>
      </c>
      <c r="D11" s="15">
        <v>11400</v>
      </c>
      <c r="E11" s="15">
        <f t="shared" si="0"/>
        <v>798.00000000000011</v>
      </c>
      <c r="F11" s="15">
        <f t="shared" si="1"/>
        <v>12198</v>
      </c>
      <c r="G11" s="29" t="s">
        <v>657</v>
      </c>
      <c r="H11" s="5">
        <v>12</v>
      </c>
      <c r="I11" s="38">
        <v>43837</v>
      </c>
    </row>
    <row r="12" spans="1:9" s="60" customFormat="1">
      <c r="A12" s="36" t="s">
        <v>675</v>
      </c>
      <c r="B12" s="4" t="s">
        <v>304</v>
      </c>
      <c r="C12" s="37" t="s">
        <v>676</v>
      </c>
      <c r="D12" s="15">
        <v>10222.5</v>
      </c>
      <c r="E12" s="15">
        <f t="shared" si="0"/>
        <v>715.57500000000005</v>
      </c>
      <c r="F12" s="15">
        <f t="shared" si="1"/>
        <v>10938.075000000001</v>
      </c>
      <c r="G12" s="29" t="s">
        <v>677</v>
      </c>
      <c r="H12" s="5">
        <v>1</v>
      </c>
      <c r="I12" s="38">
        <v>43853</v>
      </c>
    </row>
    <row r="13" spans="1:9" s="60" customFormat="1">
      <c r="A13" s="36" t="s">
        <v>753</v>
      </c>
      <c r="B13" s="4" t="s">
        <v>613</v>
      </c>
      <c r="C13" s="37" t="s">
        <v>754</v>
      </c>
      <c r="D13" s="15">
        <v>2860.13</v>
      </c>
      <c r="E13" s="15">
        <f t="shared" si="0"/>
        <v>200.20910000000003</v>
      </c>
      <c r="F13" s="15">
        <f t="shared" si="1"/>
        <v>3060.3391000000001</v>
      </c>
      <c r="G13" s="29" t="s">
        <v>755</v>
      </c>
      <c r="H13" s="5">
        <v>1</v>
      </c>
      <c r="I13" s="38">
        <v>43900</v>
      </c>
    </row>
    <row r="14" spans="1:9" s="60" customFormat="1" ht="22.5">
      <c r="A14" s="36" t="s">
        <v>697</v>
      </c>
      <c r="B14" s="4" t="s">
        <v>698</v>
      </c>
      <c r="C14" s="37" t="s">
        <v>699</v>
      </c>
      <c r="D14" s="15">
        <v>9786</v>
      </c>
      <c r="E14" s="15">
        <f t="shared" si="0"/>
        <v>685.0200000000001</v>
      </c>
      <c r="F14" s="15">
        <f t="shared" si="1"/>
        <v>10471.02</v>
      </c>
      <c r="G14" s="29" t="s">
        <v>700</v>
      </c>
      <c r="H14" s="5">
        <v>12</v>
      </c>
      <c r="I14" s="38">
        <v>43867</v>
      </c>
    </row>
    <row r="15" spans="1:9" s="60" customFormat="1" ht="22.5">
      <c r="A15" s="36" t="s">
        <v>766</v>
      </c>
      <c r="B15" s="4" t="s">
        <v>544</v>
      </c>
      <c r="C15" s="37" t="s">
        <v>767</v>
      </c>
      <c r="D15" s="15">
        <v>14990</v>
      </c>
      <c r="E15" s="15">
        <v>0</v>
      </c>
      <c r="F15" s="15">
        <f t="shared" si="1"/>
        <v>14990</v>
      </c>
      <c r="G15" s="29" t="s">
        <v>768</v>
      </c>
      <c r="H15" s="5">
        <v>4</v>
      </c>
      <c r="I15" s="38">
        <v>43917</v>
      </c>
    </row>
    <row r="16" spans="1:9" s="60" customFormat="1">
      <c r="A16" s="36" t="s">
        <v>759</v>
      </c>
      <c r="B16" s="4" t="s">
        <v>548</v>
      </c>
      <c r="C16" s="37" t="s">
        <v>760</v>
      </c>
      <c r="D16" s="15">
        <v>7000</v>
      </c>
      <c r="E16" s="15">
        <v>0</v>
      </c>
      <c r="F16" s="15">
        <f t="shared" si="1"/>
        <v>7000</v>
      </c>
      <c r="G16" s="29" t="s">
        <v>761</v>
      </c>
      <c r="H16" s="5">
        <v>1</v>
      </c>
      <c r="I16" s="38">
        <v>43903</v>
      </c>
    </row>
    <row r="17" spans="1:9" s="60" customFormat="1">
      <c r="A17" s="36" t="s">
        <v>678</v>
      </c>
      <c r="B17" s="4" t="s">
        <v>382</v>
      </c>
      <c r="C17" s="37" t="s">
        <v>679</v>
      </c>
      <c r="D17" s="15">
        <v>3100</v>
      </c>
      <c r="E17" s="15">
        <f t="shared" ref="E17:E29" si="2">+D17*0.07</f>
        <v>217.00000000000003</v>
      </c>
      <c r="F17" s="15">
        <f t="shared" si="1"/>
        <v>3317</v>
      </c>
      <c r="G17" s="29" t="s">
        <v>680</v>
      </c>
      <c r="H17" s="5">
        <v>6</v>
      </c>
      <c r="I17" s="38">
        <v>43859</v>
      </c>
    </row>
    <row r="18" spans="1:9" s="60" customFormat="1">
      <c r="A18" s="36" t="s">
        <v>742</v>
      </c>
      <c r="B18" s="4" t="s">
        <v>258</v>
      </c>
      <c r="C18" s="37" t="s">
        <v>743</v>
      </c>
      <c r="D18" s="15">
        <v>5100</v>
      </c>
      <c r="E18" s="15">
        <f t="shared" si="2"/>
        <v>357.00000000000006</v>
      </c>
      <c r="F18" s="15">
        <f t="shared" si="1"/>
        <v>5457</v>
      </c>
      <c r="G18" s="29" t="s">
        <v>744</v>
      </c>
      <c r="H18" s="5">
        <v>2</v>
      </c>
      <c r="I18" s="38">
        <v>43892</v>
      </c>
    </row>
    <row r="19" spans="1:9" s="60" customFormat="1" ht="22.5">
      <c r="A19" s="36" t="s">
        <v>708</v>
      </c>
      <c r="B19" s="4" t="s">
        <v>709</v>
      </c>
      <c r="C19" s="37" t="s">
        <v>710</v>
      </c>
      <c r="D19" s="15">
        <v>3400</v>
      </c>
      <c r="E19" s="15">
        <f t="shared" si="2"/>
        <v>238.00000000000003</v>
      </c>
      <c r="F19" s="15">
        <f t="shared" si="1"/>
        <v>3638</v>
      </c>
      <c r="G19" s="29" t="s">
        <v>711</v>
      </c>
      <c r="H19" s="5">
        <v>1</v>
      </c>
      <c r="I19" s="38">
        <v>43892</v>
      </c>
    </row>
    <row r="20" spans="1:9" s="60" customFormat="1" ht="22.5">
      <c r="A20" s="36" t="s">
        <v>695</v>
      </c>
      <c r="B20" s="4" t="s">
        <v>382</v>
      </c>
      <c r="C20" s="37" t="s">
        <v>679</v>
      </c>
      <c r="D20" s="15">
        <v>14000</v>
      </c>
      <c r="E20" s="15">
        <f t="shared" si="2"/>
        <v>980.00000000000011</v>
      </c>
      <c r="F20" s="15">
        <f t="shared" si="1"/>
        <v>14980</v>
      </c>
      <c r="G20" s="29" t="s">
        <v>696</v>
      </c>
      <c r="H20" s="5">
        <v>4</v>
      </c>
      <c r="I20" s="38">
        <v>43865</v>
      </c>
    </row>
    <row r="21" spans="1:9" s="60" customFormat="1">
      <c r="A21" s="36" t="s">
        <v>738</v>
      </c>
      <c r="B21" s="4" t="s">
        <v>739</v>
      </c>
      <c r="C21" s="37" t="s">
        <v>740</v>
      </c>
      <c r="D21" s="15">
        <v>7420</v>
      </c>
      <c r="E21" s="15">
        <f t="shared" si="2"/>
        <v>519.40000000000009</v>
      </c>
      <c r="F21" s="15">
        <f t="shared" si="1"/>
        <v>7939.4</v>
      </c>
      <c r="G21" s="29" t="s">
        <v>741</v>
      </c>
      <c r="H21" s="5">
        <v>8</v>
      </c>
      <c r="I21" s="38">
        <v>43880</v>
      </c>
    </row>
    <row r="22" spans="1:9" s="60" customFormat="1" ht="22.5">
      <c r="A22" s="36" t="s">
        <v>701</v>
      </c>
      <c r="B22" s="4" t="s">
        <v>254</v>
      </c>
      <c r="C22" s="37" t="s">
        <v>702</v>
      </c>
      <c r="D22" s="15">
        <v>3583.34</v>
      </c>
      <c r="E22" s="15">
        <f t="shared" si="2"/>
        <v>250.83380000000002</v>
      </c>
      <c r="F22" s="15">
        <f t="shared" si="1"/>
        <v>3834.1738</v>
      </c>
      <c r="G22" s="29" t="s">
        <v>703</v>
      </c>
      <c r="H22" s="5">
        <v>1</v>
      </c>
      <c r="I22" s="38">
        <v>43868</v>
      </c>
    </row>
    <row r="23" spans="1:9" s="60" customFormat="1" ht="22.5">
      <c r="A23" s="36" t="s">
        <v>745</v>
      </c>
      <c r="B23" s="4" t="s">
        <v>101</v>
      </c>
      <c r="C23" s="37" t="s">
        <v>746</v>
      </c>
      <c r="D23" s="15">
        <v>13000</v>
      </c>
      <c r="E23" s="15">
        <f t="shared" si="2"/>
        <v>910.00000000000011</v>
      </c>
      <c r="F23" s="15">
        <f t="shared" si="1"/>
        <v>13910</v>
      </c>
      <c r="G23" s="29" t="s">
        <v>747</v>
      </c>
      <c r="H23" s="5">
        <v>1</v>
      </c>
      <c r="I23" s="38">
        <v>43888</v>
      </c>
    </row>
    <row r="24" spans="1:9" s="60" customFormat="1" ht="22.5">
      <c r="A24" s="36" t="s">
        <v>712</v>
      </c>
      <c r="B24" s="4" t="s">
        <v>713</v>
      </c>
      <c r="C24" s="37" t="s">
        <v>714</v>
      </c>
      <c r="D24" s="15">
        <v>9380</v>
      </c>
      <c r="E24" s="15">
        <f t="shared" si="2"/>
        <v>656.6</v>
      </c>
      <c r="F24" s="15">
        <f t="shared" si="1"/>
        <v>10036.6</v>
      </c>
      <c r="G24" s="29" t="s">
        <v>715</v>
      </c>
      <c r="H24" s="5">
        <v>1</v>
      </c>
      <c r="I24" s="38">
        <v>43888</v>
      </c>
    </row>
    <row r="25" spans="1:9" s="60" customFormat="1">
      <c r="A25" s="36" t="s">
        <v>735</v>
      </c>
      <c r="B25" s="4" t="s">
        <v>244</v>
      </c>
      <c r="C25" s="37" t="s">
        <v>736</v>
      </c>
      <c r="D25" s="15">
        <v>10040</v>
      </c>
      <c r="E25" s="15">
        <f t="shared" si="2"/>
        <v>702.80000000000007</v>
      </c>
      <c r="F25" s="15">
        <f t="shared" si="1"/>
        <v>10742.8</v>
      </c>
      <c r="G25" s="29" t="s">
        <v>737</v>
      </c>
      <c r="H25" s="5">
        <v>4</v>
      </c>
      <c r="I25" s="38">
        <v>43885</v>
      </c>
    </row>
    <row r="26" spans="1:9" s="60" customFormat="1">
      <c r="A26" s="36" t="s">
        <v>688</v>
      </c>
      <c r="B26" s="4" t="s">
        <v>689</v>
      </c>
      <c r="C26" s="37" t="s">
        <v>690</v>
      </c>
      <c r="D26" s="15">
        <v>8000</v>
      </c>
      <c r="E26" s="15">
        <f t="shared" si="2"/>
        <v>560</v>
      </c>
      <c r="F26" s="15">
        <f t="shared" si="1"/>
        <v>8560</v>
      </c>
      <c r="G26" s="29" t="s">
        <v>691</v>
      </c>
      <c r="H26" s="5">
        <v>1</v>
      </c>
      <c r="I26" s="38">
        <v>43864</v>
      </c>
    </row>
    <row r="27" spans="1:9" s="60" customFormat="1" ht="22.5">
      <c r="A27" s="36" t="s">
        <v>748</v>
      </c>
      <c r="B27" s="4" t="s">
        <v>97</v>
      </c>
      <c r="C27" s="37" t="s">
        <v>749</v>
      </c>
      <c r="D27" s="15">
        <v>4286</v>
      </c>
      <c r="E27" s="15">
        <f t="shared" si="2"/>
        <v>300.02000000000004</v>
      </c>
      <c r="F27" s="15">
        <f t="shared" si="1"/>
        <v>4586.0200000000004</v>
      </c>
      <c r="G27" s="29" t="s">
        <v>750</v>
      </c>
      <c r="H27" s="5">
        <v>1</v>
      </c>
      <c r="I27" s="38">
        <v>43892</v>
      </c>
    </row>
    <row r="28" spans="1:9" s="60" customFormat="1" ht="22.5">
      <c r="A28" s="36" t="s">
        <v>751</v>
      </c>
      <c r="B28" s="4" t="s">
        <v>101</v>
      </c>
      <c r="C28" s="37" t="s">
        <v>746</v>
      </c>
      <c r="D28" s="15">
        <v>3000</v>
      </c>
      <c r="E28" s="15">
        <f t="shared" si="2"/>
        <v>210.00000000000003</v>
      </c>
      <c r="F28" s="15">
        <f t="shared" si="1"/>
        <v>3210</v>
      </c>
      <c r="G28" s="29" t="s">
        <v>752</v>
      </c>
      <c r="H28" s="5">
        <v>1</v>
      </c>
      <c r="I28" s="38">
        <v>43892</v>
      </c>
    </row>
    <row r="29" spans="1:9" s="60" customFormat="1">
      <c r="A29" s="36" t="s">
        <v>681</v>
      </c>
      <c r="B29" s="4" t="s">
        <v>682</v>
      </c>
      <c r="C29" s="37" t="s">
        <v>683</v>
      </c>
      <c r="D29" s="15">
        <v>2250</v>
      </c>
      <c r="E29" s="15">
        <f t="shared" si="2"/>
        <v>157.50000000000003</v>
      </c>
      <c r="F29" s="15">
        <f t="shared" si="1"/>
        <v>2407.5</v>
      </c>
      <c r="G29" s="29" t="s">
        <v>684</v>
      </c>
      <c r="H29" s="5">
        <v>2</v>
      </c>
      <c r="I29" s="38">
        <v>43865</v>
      </c>
    </row>
    <row r="30" spans="1:9" s="60" customFormat="1" ht="22.5">
      <c r="A30" s="36" t="s">
        <v>762</v>
      </c>
      <c r="B30" s="4" t="s">
        <v>763</v>
      </c>
      <c r="C30" s="37" t="s">
        <v>764</v>
      </c>
      <c r="D30" s="15">
        <v>3600</v>
      </c>
      <c r="E30" s="15">
        <v>0</v>
      </c>
      <c r="F30" s="15">
        <f t="shared" si="1"/>
        <v>3600</v>
      </c>
      <c r="G30" s="29" t="s">
        <v>765</v>
      </c>
      <c r="H30" s="5">
        <v>2</v>
      </c>
      <c r="I30" s="38">
        <v>43907</v>
      </c>
    </row>
    <row r="31" spans="1:9" s="60" customFormat="1">
      <c r="A31" s="36" t="s">
        <v>728</v>
      </c>
      <c r="B31" s="4" t="s">
        <v>85</v>
      </c>
      <c r="C31" s="37" t="s">
        <v>729</v>
      </c>
      <c r="D31" s="15">
        <v>8500</v>
      </c>
      <c r="E31" s="15">
        <f>+D31*0.07</f>
        <v>595</v>
      </c>
      <c r="F31" s="15">
        <f t="shared" si="1"/>
        <v>9095</v>
      </c>
      <c r="G31" s="29" t="s">
        <v>730</v>
      </c>
      <c r="H31" s="5">
        <v>6</v>
      </c>
      <c r="I31" s="38">
        <v>43880</v>
      </c>
    </row>
    <row r="32" spans="1:9" s="60" customFormat="1" ht="22.5">
      <c r="A32" s="36" t="s">
        <v>704</v>
      </c>
      <c r="B32" s="4" t="s">
        <v>705</v>
      </c>
      <c r="C32" s="37" t="s">
        <v>706</v>
      </c>
      <c r="D32" s="15">
        <v>13200</v>
      </c>
      <c r="E32" s="15">
        <f>+D32*0.07</f>
        <v>924.00000000000011</v>
      </c>
      <c r="F32" s="15">
        <f t="shared" si="1"/>
        <v>14124</v>
      </c>
      <c r="G32" s="29" t="s">
        <v>707</v>
      </c>
      <c r="H32" s="5">
        <v>6</v>
      </c>
      <c r="I32" s="38">
        <v>43878</v>
      </c>
    </row>
    <row r="33" spans="1:9" s="60" customFormat="1">
      <c r="A33" s="36" t="s">
        <v>652</v>
      </c>
      <c r="B33" s="4" t="s">
        <v>89</v>
      </c>
      <c r="C33" s="37" t="s">
        <v>653</v>
      </c>
      <c r="D33" s="15">
        <v>4800</v>
      </c>
      <c r="E33" s="15">
        <v>0</v>
      </c>
      <c r="F33" s="15">
        <f t="shared" si="1"/>
        <v>4800</v>
      </c>
      <c r="G33" s="29" t="s">
        <v>654</v>
      </c>
      <c r="H33" s="5">
        <v>3</v>
      </c>
      <c r="I33" s="38">
        <v>43833</v>
      </c>
    </row>
    <row r="34" spans="1:9" s="60" customFormat="1" ht="22.5">
      <c r="A34" s="36" t="s">
        <v>658</v>
      </c>
      <c r="B34" s="4" t="s">
        <v>111</v>
      </c>
      <c r="C34" s="37" t="s">
        <v>659</v>
      </c>
      <c r="D34" s="15">
        <v>10293.11</v>
      </c>
      <c r="E34" s="15">
        <v>0</v>
      </c>
      <c r="F34" s="15">
        <f t="shared" si="1"/>
        <v>10293.11</v>
      </c>
      <c r="G34" s="29" t="s">
        <v>660</v>
      </c>
      <c r="H34" s="5">
        <v>12</v>
      </c>
      <c r="I34" s="38">
        <v>43844</v>
      </c>
    </row>
    <row r="35" spans="1:9" s="60" customFormat="1" ht="33.75">
      <c r="A35" s="36" t="s">
        <v>671</v>
      </c>
      <c r="B35" s="4" t="s">
        <v>672</v>
      </c>
      <c r="C35" s="37" t="s">
        <v>673</v>
      </c>
      <c r="D35" s="15">
        <v>14950</v>
      </c>
      <c r="E35" s="15">
        <f>+D35*0.07</f>
        <v>1046.5</v>
      </c>
      <c r="F35" s="15">
        <f t="shared" si="1"/>
        <v>15996.5</v>
      </c>
      <c r="G35" s="29" t="s">
        <v>674</v>
      </c>
      <c r="H35" s="5">
        <v>2</v>
      </c>
      <c r="I35" s="38">
        <v>43852</v>
      </c>
    </row>
    <row r="36" spans="1:9" s="60" customFormat="1">
      <c r="A36" s="36" t="s">
        <v>724</v>
      </c>
      <c r="B36" s="4" t="s">
        <v>725</v>
      </c>
      <c r="C36" s="37" t="s">
        <v>726</v>
      </c>
      <c r="D36" s="15">
        <v>5297</v>
      </c>
      <c r="E36" s="15">
        <f>+D36*0.07</f>
        <v>370.79</v>
      </c>
      <c r="F36" s="15">
        <f t="shared" si="1"/>
        <v>5667.79</v>
      </c>
      <c r="G36" s="29" t="s">
        <v>727</v>
      </c>
      <c r="H36" s="5">
        <v>1</v>
      </c>
      <c r="I36" s="38">
        <v>43906</v>
      </c>
    </row>
    <row r="37" spans="1:9" s="60" customFormat="1">
      <c r="A37" s="36" t="s">
        <v>731</v>
      </c>
      <c r="B37" s="4" t="s">
        <v>732</v>
      </c>
      <c r="C37" s="37" t="s">
        <v>733</v>
      </c>
      <c r="D37" s="15">
        <v>9560</v>
      </c>
      <c r="E37" s="15">
        <f>+D37*0.07</f>
        <v>669.2</v>
      </c>
      <c r="F37" s="15">
        <f t="shared" si="1"/>
        <v>10229.200000000001</v>
      </c>
      <c r="G37" s="29" t="s">
        <v>734</v>
      </c>
      <c r="H37" s="5">
        <v>3</v>
      </c>
      <c r="I37" s="38">
        <v>43892</v>
      </c>
    </row>
    <row r="38" spans="1:9" s="60" customFormat="1" ht="23.25" thickBot="1">
      <c r="A38" s="61" t="s">
        <v>665</v>
      </c>
      <c r="B38" s="62" t="s">
        <v>11</v>
      </c>
      <c r="C38" s="63" t="s">
        <v>666</v>
      </c>
      <c r="D38" s="64">
        <v>8850</v>
      </c>
      <c r="E38" s="64">
        <f>+D38*0.07</f>
        <v>619.50000000000011</v>
      </c>
      <c r="F38" s="64">
        <f t="shared" si="1"/>
        <v>9469.5</v>
      </c>
      <c r="G38" s="65" t="s">
        <v>667</v>
      </c>
      <c r="H38" s="66">
        <v>1</v>
      </c>
      <c r="I38" s="67">
        <v>43844</v>
      </c>
    </row>
    <row r="40" spans="1:9">
      <c r="F40" s="59"/>
    </row>
    <row r="41" spans="1:9">
      <c r="F41" s="59"/>
    </row>
  </sheetData>
  <sortState xmlns:xlrd2="http://schemas.microsoft.com/office/spreadsheetml/2017/richdata2" ref="A3:I38">
    <sortCondition ref="G3:G38"/>
  </sortState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3AE4-9698-4C9E-A6E8-C44A1E18DCFE}">
  <sheetPr>
    <tabColor theme="4" tint="0.59999389629810485"/>
    <pageSetUpPr fitToPage="1"/>
  </sheetPr>
  <dimension ref="A1:I38"/>
  <sheetViews>
    <sheetView zoomScale="112" zoomScaleNormal="112" workbookViewId="0">
      <selection activeCell="G12" sqref="G12"/>
    </sheetView>
  </sheetViews>
  <sheetFormatPr baseColWidth="10" defaultColWidth="11.42578125" defaultRowHeight="11.25"/>
  <cols>
    <col min="1" max="2" width="11.42578125" style="1"/>
    <col min="3" max="3" width="40.42578125" style="1" bestFit="1" customWidth="1"/>
    <col min="4" max="6" width="11.42578125" style="1"/>
    <col min="7" max="7" width="92.140625" style="1" customWidth="1"/>
    <col min="8" max="9" width="11.42578125" style="1" customWidth="1"/>
    <col min="10" max="16384" width="11.42578125" style="1"/>
  </cols>
  <sheetData>
    <row r="1" spans="1:9" ht="12" customHeight="1" thickBot="1">
      <c r="A1" s="74" t="s">
        <v>0</v>
      </c>
      <c r="B1" s="75"/>
      <c r="C1" s="75"/>
      <c r="D1" s="75"/>
      <c r="E1" s="75"/>
      <c r="F1" s="75"/>
      <c r="G1" s="75"/>
      <c r="H1" s="75"/>
      <c r="I1" s="76"/>
    </row>
    <row r="2" spans="1:9" ht="23.25" thickBot="1">
      <c r="A2" s="27" t="s">
        <v>770</v>
      </c>
      <c r="B2" s="8" t="s">
        <v>1</v>
      </c>
      <c r="C2" s="8" t="s">
        <v>2</v>
      </c>
      <c r="D2" s="35" t="s">
        <v>771</v>
      </c>
      <c r="E2" s="35" t="s">
        <v>769</v>
      </c>
      <c r="F2" s="35" t="s">
        <v>772</v>
      </c>
      <c r="G2" s="8" t="s">
        <v>3</v>
      </c>
      <c r="H2" s="9" t="s">
        <v>4</v>
      </c>
      <c r="I2" s="10" t="s">
        <v>5</v>
      </c>
    </row>
    <row r="3" spans="1:9">
      <c r="A3" s="11" t="s">
        <v>6</v>
      </c>
      <c r="B3" s="11" t="s">
        <v>7</v>
      </c>
      <c r="C3" s="11" t="s">
        <v>8</v>
      </c>
      <c r="D3" s="12">
        <v>1000</v>
      </c>
      <c r="E3" s="12">
        <f>+D3*0.07</f>
        <v>70</v>
      </c>
      <c r="F3" s="12">
        <f t="shared" ref="F3:F32" si="0">+D3+E3</f>
        <v>1070</v>
      </c>
      <c r="G3" s="13" t="s">
        <v>9</v>
      </c>
      <c r="H3" s="5">
        <v>1</v>
      </c>
      <c r="I3" s="14">
        <v>44474</v>
      </c>
    </row>
    <row r="4" spans="1:9">
      <c r="A4" s="4" t="s">
        <v>10</v>
      </c>
      <c r="B4" s="4" t="s">
        <v>11</v>
      </c>
      <c r="C4" s="4" t="s">
        <v>12</v>
      </c>
      <c r="D4" s="15">
        <v>8366.4</v>
      </c>
      <c r="E4" s="15">
        <f>+D4*0.07</f>
        <v>585.64800000000002</v>
      </c>
      <c r="F4" s="15">
        <f t="shared" si="0"/>
        <v>8952.0479999999989</v>
      </c>
      <c r="G4" s="16" t="s">
        <v>13</v>
      </c>
      <c r="H4" s="5">
        <v>1</v>
      </c>
      <c r="I4" s="17">
        <v>44474</v>
      </c>
    </row>
    <row r="5" spans="1:9">
      <c r="A5" s="4" t="s">
        <v>14</v>
      </c>
      <c r="B5" s="4" t="s">
        <v>15</v>
      </c>
      <c r="C5" s="4" t="s">
        <v>16</v>
      </c>
      <c r="D5" s="15">
        <v>7040</v>
      </c>
      <c r="E5" s="15">
        <f>+D5*0</f>
        <v>0</v>
      </c>
      <c r="F5" s="15">
        <f t="shared" si="0"/>
        <v>7040</v>
      </c>
      <c r="G5" s="16" t="s">
        <v>17</v>
      </c>
      <c r="H5" s="5">
        <v>2</v>
      </c>
      <c r="I5" s="17">
        <v>44476</v>
      </c>
    </row>
    <row r="6" spans="1:9">
      <c r="A6" s="4" t="s">
        <v>18</v>
      </c>
      <c r="B6" s="4" t="s">
        <v>19</v>
      </c>
      <c r="C6" s="4" t="s">
        <v>20</v>
      </c>
      <c r="D6" s="15">
        <v>9750</v>
      </c>
      <c r="E6" s="15">
        <f>+D6*0.07</f>
        <v>682.50000000000011</v>
      </c>
      <c r="F6" s="15">
        <f t="shared" si="0"/>
        <v>10432.5</v>
      </c>
      <c r="G6" s="16" t="s">
        <v>21</v>
      </c>
      <c r="H6" s="5">
        <v>3</v>
      </c>
      <c r="I6" s="17">
        <v>44480</v>
      </c>
    </row>
    <row r="7" spans="1:9">
      <c r="A7" s="4" t="s">
        <v>22</v>
      </c>
      <c r="B7" s="4" t="s">
        <v>11</v>
      </c>
      <c r="C7" s="4" t="s">
        <v>12</v>
      </c>
      <c r="D7" s="15">
        <v>1553.58</v>
      </c>
      <c r="E7" s="15">
        <f>+D7*0.07</f>
        <v>108.75060000000001</v>
      </c>
      <c r="F7" s="15">
        <f t="shared" si="0"/>
        <v>1662.3306</v>
      </c>
      <c r="G7" s="16" t="s">
        <v>23</v>
      </c>
      <c r="H7" s="5">
        <v>1</v>
      </c>
      <c r="I7" s="17">
        <v>44482</v>
      </c>
    </row>
    <row r="8" spans="1:9">
      <c r="A8" s="4" t="s">
        <v>24</v>
      </c>
      <c r="B8" s="4" t="s">
        <v>25</v>
      </c>
      <c r="C8" s="4" t="s">
        <v>26</v>
      </c>
      <c r="D8" s="15">
        <v>1500</v>
      </c>
      <c r="E8" s="15">
        <f>+D8*0.07</f>
        <v>105.00000000000001</v>
      </c>
      <c r="F8" s="15">
        <f t="shared" si="0"/>
        <v>1605</v>
      </c>
      <c r="G8" s="16" t="s">
        <v>27</v>
      </c>
      <c r="H8" s="5">
        <v>1</v>
      </c>
      <c r="I8" s="17">
        <v>44484</v>
      </c>
    </row>
    <row r="9" spans="1:9">
      <c r="A9" s="4" t="s">
        <v>28</v>
      </c>
      <c r="B9" s="4" t="s">
        <v>29</v>
      </c>
      <c r="C9" s="4" t="s">
        <v>30</v>
      </c>
      <c r="D9" s="15">
        <v>8801.2099999999991</v>
      </c>
      <c r="E9" s="15">
        <f>+D9*0.07</f>
        <v>616.0847</v>
      </c>
      <c r="F9" s="15">
        <f t="shared" si="0"/>
        <v>9417.2946999999986</v>
      </c>
      <c r="G9" s="16" t="s">
        <v>31</v>
      </c>
      <c r="H9" s="5">
        <v>1</v>
      </c>
      <c r="I9" s="17">
        <v>44491</v>
      </c>
    </row>
    <row r="10" spans="1:9">
      <c r="A10" s="4" t="s">
        <v>32</v>
      </c>
      <c r="B10" s="4" t="s">
        <v>33</v>
      </c>
      <c r="C10" s="4" t="s">
        <v>34</v>
      </c>
      <c r="D10" s="15">
        <v>1970.1</v>
      </c>
      <c r="E10" s="15">
        <f>+D10*0</f>
        <v>0</v>
      </c>
      <c r="F10" s="15">
        <f t="shared" si="0"/>
        <v>1970.1</v>
      </c>
      <c r="G10" s="16" t="s">
        <v>35</v>
      </c>
      <c r="H10" s="5">
        <v>1</v>
      </c>
      <c r="I10" s="17">
        <v>44491</v>
      </c>
    </row>
    <row r="11" spans="1:9">
      <c r="A11" s="4" t="s">
        <v>36</v>
      </c>
      <c r="B11" s="4" t="s">
        <v>37</v>
      </c>
      <c r="C11" s="4" t="s">
        <v>38</v>
      </c>
      <c r="D11" s="15">
        <v>3825</v>
      </c>
      <c r="E11" s="15">
        <f t="shared" ref="E11:E24" si="1">+D11*0.07</f>
        <v>267.75</v>
      </c>
      <c r="F11" s="15">
        <f t="shared" si="0"/>
        <v>4092.75</v>
      </c>
      <c r="G11" s="16" t="s">
        <v>39</v>
      </c>
      <c r="H11" s="5">
        <v>1</v>
      </c>
      <c r="I11" s="17">
        <v>44494</v>
      </c>
    </row>
    <row r="12" spans="1:9">
      <c r="A12" s="4" t="s">
        <v>40</v>
      </c>
      <c r="B12" s="4" t="s">
        <v>41</v>
      </c>
      <c r="C12" s="4" t="s">
        <v>42</v>
      </c>
      <c r="D12" s="15">
        <v>6249.75</v>
      </c>
      <c r="E12" s="15">
        <f t="shared" si="1"/>
        <v>437.48250000000002</v>
      </c>
      <c r="F12" s="15">
        <f t="shared" si="0"/>
        <v>6687.2325000000001</v>
      </c>
      <c r="G12" s="16" t="s">
        <v>43</v>
      </c>
      <c r="H12" s="5">
        <v>3</v>
      </c>
      <c r="I12" s="17">
        <v>44496</v>
      </c>
    </row>
    <row r="13" spans="1:9">
      <c r="A13" s="4" t="s">
        <v>44</v>
      </c>
      <c r="B13" s="4" t="s">
        <v>45</v>
      </c>
      <c r="C13" s="4" t="s">
        <v>46</v>
      </c>
      <c r="D13" s="15">
        <v>3274.95</v>
      </c>
      <c r="E13" s="15">
        <f t="shared" si="1"/>
        <v>229.2465</v>
      </c>
      <c r="F13" s="15">
        <f t="shared" si="0"/>
        <v>3504.1965</v>
      </c>
      <c r="G13" s="16" t="s">
        <v>47</v>
      </c>
      <c r="H13" s="5">
        <v>1</v>
      </c>
      <c r="I13" s="17">
        <v>44502</v>
      </c>
    </row>
    <row r="14" spans="1:9">
      <c r="A14" s="4" t="s">
        <v>48</v>
      </c>
      <c r="B14" s="4" t="s">
        <v>49</v>
      </c>
      <c r="C14" s="4" t="s">
        <v>50</v>
      </c>
      <c r="D14" s="15">
        <v>4787.6899999999996</v>
      </c>
      <c r="E14" s="15">
        <f t="shared" si="1"/>
        <v>335.13830000000002</v>
      </c>
      <c r="F14" s="15">
        <f t="shared" si="0"/>
        <v>5122.8282999999992</v>
      </c>
      <c r="G14" s="16" t="s">
        <v>51</v>
      </c>
      <c r="H14" s="5">
        <v>1</v>
      </c>
      <c r="I14" s="17">
        <v>44497</v>
      </c>
    </row>
    <row r="15" spans="1:9">
      <c r="A15" s="4" t="s">
        <v>52</v>
      </c>
      <c r="B15" s="4" t="s">
        <v>45</v>
      </c>
      <c r="C15" s="4" t="s">
        <v>53</v>
      </c>
      <c r="D15" s="15">
        <v>2487.2199999999998</v>
      </c>
      <c r="E15" s="15">
        <f t="shared" si="1"/>
        <v>174.1054</v>
      </c>
      <c r="F15" s="15">
        <f t="shared" si="0"/>
        <v>2661.3253999999997</v>
      </c>
      <c r="G15" s="16" t="s">
        <v>54</v>
      </c>
      <c r="H15" s="5">
        <v>1</v>
      </c>
      <c r="I15" s="17">
        <v>44502</v>
      </c>
    </row>
    <row r="16" spans="1:9">
      <c r="A16" s="4" t="s">
        <v>55</v>
      </c>
      <c r="B16" s="4" t="s">
        <v>7</v>
      </c>
      <c r="C16" s="11" t="s">
        <v>8</v>
      </c>
      <c r="D16" s="15">
        <v>4500</v>
      </c>
      <c r="E16" s="15">
        <f t="shared" si="1"/>
        <v>315.00000000000006</v>
      </c>
      <c r="F16" s="15">
        <f t="shared" si="0"/>
        <v>4815</v>
      </c>
      <c r="G16" s="16" t="s">
        <v>56</v>
      </c>
      <c r="H16" s="5">
        <v>3</v>
      </c>
      <c r="I16" s="17">
        <v>44503</v>
      </c>
    </row>
    <row r="17" spans="1:9">
      <c r="A17" s="4" t="s">
        <v>57</v>
      </c>
      <c r="B17" s="4" t="s">
        <v>58</v>
      </c>
      <c r="C17" s="4" t="s">
        <v>59</v>
      </c>
      <c r="D17" s="15">
        <v>7978</v>
      </c>
      <c r="E17" s="15">
        <f t="shared" si="1"/>
        <v>558.46</v>
      </c>
      <c r="F17" s="15">
        <f t="shared" si="0"/>
        <v>8536.4599999999991</v>
      </c>
      <c r="G17" s="16" t="s">
        <v>60</v>
      </c>
      <c r="H17" s="5">
        <v>1</v>
      </c>
      <c r="I17" s="17">
        <v>44515</v>
      </c>
    </row>
    <row r="18" spans="1:9">
      <c r="A18" s="4" t="s">
        <v>61</v>
      </c>
      <c r="B18" s="4" t="s">
        <v>62</v>
      </c>
      <c r="C18" s="4" t="s">
        <v>63</v>
      </c>
      <c r="D18" s="15">
        <v>2750</v>
      </c>
      <c r="E18" s="15">
        <f t="shared" si="1"/>
        <v>192.50000000000003</v>
      </c>
      <c r="F18" s="15">
        <f t="shared" si="0"/>
        <v>2942.5</v>
      </c>
      <c r="G18" s="16" t="s">
        <v>64</v>
      </c>
      <c r="H18" s="5">
        <v>1</v>
      </c>
      <c r="I18" s="17">
        <v>44515</v>
      </c>
    </row>
    <row r="19" spans="1:9">
      <c r="A19" s="4" t="s">
        <v>65</v>
      </c>
      <c r="B19" s="4" t="s">
        <v>66</v>
      </c>
      <c r="C19" s="4" t="s">
        <v>67</v>
      </c>
      <c r="D19" s="15">
        <v>1077.97</v>
      </c>
      <c r="E19" s="15">
        <f t="shared" si="1"/>
        <v>75.457900000000009</v>
      </c>
      <c r="F19" s="15">
        <f t="shared" si="0"/>
        <v>1153.4279000000001</v>
      </c>
      <c r="G19" s="16" t="s">
        <v>68</v>
      </c>
      <c r="H19" s="5">
        <v>2</v>
      </c>
      <c r="I19" s="17">
        <v>44525</v>
      </c>
    </row>
    <row r="20" spans="1:9">
      <c r="A20" s="4" t="s">
        <v>69</v>
      </c>
      <c r="B20" s="4" t="s">
        <v>70</v>
      </c>
      <c r="C20" s="4" t="s">
        <v>71</v>
      </c>
      <c r="D20" s="15">
        <v>3280</v>
      </c>
      <c r="E20" s="15">
        <f t="shared" si="1"/>
        <v>229.60000000000002</v>
      </c>
      <c r="F20" s="15">
        <f t="shared" si="0"/>
        <v>3509.6</v>
      </c>
      <c r="G20" s="16" t="s">
        <v>72</v>
      </c>
      <c r="H20" s="5">
        <v>1</v>
      </c>
      <c r="I20" s="17">
        <v>44525</v>
      </c>
    </row>
    <row r="21" spans="1:9">
      <c r="A21" s="4" t="s">
        <v>73</v>
      </c>
      <c r="B21" s="4" t="s">
        <v>74</v>
      </c>
      <c r="C21" s="4" t="s">
        <v>75</v>
      </c>
      <c r="D21" s="15">
        <v>5066.28</v>
      </c>
      <c r="E21" s="15">
        <f t="shared" si="1"/>
        <v>354.63960000000003</v>
      </c>
      <c r="F21" s="15">
        <f t="shared" si="0"/>
        <v>5420.9196000000002</v>
      </c>
      <c r="G21" s="16" t="s">
        <v>76</v>
      </c>
      <c r="H21" s="5">
        <v>1</v>
      </c>
      <c r="I21" s="18" t="s">
        <v>77</v>
      </c>
    </row>
    <row r="22" spans="1:9">
      <c r="A22" s="4" t="s">
        <v>78</v>
      </c>
      <c r="B22" s="4" t="s">
        <v>70</v>
      </c>
      <c r="C22" s="4" t="s">
        <v>71</v>
      </c>
      <c r="D22" s="15">
        <v>14380.12</v>
      </c>
      <c r="E22" s="15">
        <f t="shared" si="1"/>
        <v>1006.6084000000002</v>
      </c>
      <c r="F22" s="15">
        <f t="shared" si="0"/>
        <v>15386.728400000002</v>
      </c>
      <c r="G22" s="16" t="s">
        <v>79</v>
      </c>
      <c r="H22" s="5">
        <v>1</v>
      </c>
      <c r="I22" s="17">
        <v>44526</v>
      </c>
    </row>
    <row r="23" spans="1:9">
      <c r="A23" s="4" t="s">
        <v>80</v>
      </c>
      <c r="B23" s="4" t="s">
        <v>81</v>
      </c>
      <c r="C23" s="4" t="s">
        <v>82</v>
      </c>
      <c r="D23" s="15">
        <v>7500</v>
      </c>
      <c r="E23" s="15">
        <f t="shared" si="1"/>
        <v>525</v>
      </c>
      <c r="F23" s="15">
        <f t="shared" si="0"/>
        <v>8025</v>
      </c>
      <c r="G23" s="16" t="s">
        <v>83</v>
      </c>
      <c r="H23" s="5">
        <v>1</v>
      </c>
      <c r="I23" s="4">
        <v>44532</v>
      </c>
    </row>
    <row r="24" spans="1:9">
      <c r="A24" s="4" t="s">
        <v>84</v>
      </c>
      <c r="B24" s="4" t="s">
        <v>85</v>
      </c>
      <c r="C24" s="4" t="s">
        <v>86</v>
      </c>
      <c r="D24" s="15">
        <v>2200</v>
      </c>
      <c r="E24" s="15">
        <f t="shared" si="1"/>
        <v>154.00000000000003</v>
      </c>
      <c r="F24" s="15">
        <f t="shared" si="0"/>
        <v>2354</v>
      </c>
      <c r="G24" s="16" t="s">
        <v>87</v>
      </c>
      <c r="H24" s="5">
        <v>1</v>
      </c>
      <c r="I24" s="4">
        <v>44544</v>
      </c>
    </row>
    <row r="25" spans="1:9">
      <c r="A25" s="4" t="s">
        <v>88</v>
      </c>
      <c r="B25" s="4" t="s">
        <v>89</v>
      </c>
      <c r="C25" s="4" t="s">
        <v>90</v>
      </c>
      <c r="D25" s="15">
        <v>4400</v>
      </c>
      <c r="E25" s="15">
        <f>+D25*0</f>
        <v>0</v>
      </c>
      <c r="F25" s="15">
        <f t="shared" si="0"/>
        <v>4400</v>
      </c>
      <c r="G25" s="16" t="s">
        <v>91</v>
      </c>
      <c r="H25" s="5">
        <v>2</v>
      </c>
      <c r="I25" s="4">
        <v>44544</v>
      </c>
    </row>
    <row r="26" spans="1:9">
      <c r="A26" s="4" t="s">
        <v>92</v>
      </c>
      <c r="B26" s="4" t="s">
        <v>93</v>
      </c>
      <c r="C26" s="4" t="s">
        <v>94</v>
      </c>
      <c r="D26" s="15">
        <v>4500</v>
      </c>
      <c r="E26" s="15">
        <f t="shared" ref="E26:E31" si="2">+D26*0.07</f>
        <v>315.00000000000006</v>
      </c>
      <c r="F26" s="15">
        <f t="shared" si="0"/>
        <v>4815</v>
      </c>
      <c r="G26" s="16" t="s">
        <v>95</v>
      </c>
      <c r="H26" s="5">
        <v>2</v>
      </c>
      <c r="I26" s="4">
        <v>44544</v>
      </c>
    </row>
    <row r="27" spans="1:9">
      <c r="A27" s="19" t="s">
        <v>96</v>
      </c>
      <c r="B27" s="4" t="s">
        <v>97</v>
      </c>
      <c r="C27" s="4" t="s">
        <v>98</v>
      </c>
      <c r="D27" s="15">
        <v>4286</v>
      </c>
      <c r="E27" s="15">
        <f t="shared" si="2"/>
        <v>300.02000000000004</v>
      </c>
      <c r="F27" s="15">
        <f t="shared" si="0"/>
        <v>4586.0200000000004</v>
      </c>
      <c r="G27" s="16" t="s">
        <v>99</v>
      </c>
      <c r="H27" s="19">
        <v>1</v>
      </c>
      <c r="I27" s="20">
        <v>44552</v>
      </c>
    </row>
    <row r="28" spans="1:9">
      <c r="A28" s="4" t="s">
        <v>100</v>
      </c>
      <c r="B28" s="4" t="s">
        <v>101</v>
      </c>
      <c r="C28" s="4" t="s">
        <v>102</v>
      </c>
      <c r="D28" s="15">
        <v>2400</v>
      </c>
      <c r="E28" s="15">
        <f t="shared" si="2"/>
        <v>168.00000000000003</v>
      </c>
      <c r="F28" s="15">
        <f t="shared" si="0"/>
        <v>2568</v>
      </c>
      <c r="G28" s="16" t="s">
        <v>103</v>
      </c>
      <c r="H28" s="5">
        <v>1</v>
      </c>
      <c r="I28" s="20">
        <v>44552</v>
      </c>
    </row>
    <row r="29" spans="1:9">
      <c r="A29" s="4" t="s">
        <v>104</v>
      </c>
      <c r="B29" s="4" t="s">
        <v>105</v>
      </c>
      <c r="C29" s="4" t="s">
        <v>106</v>
      </c>
      <c r="D29" s="15">
        <v>1200</v>
      </c>
      <c r="E29" s="15">
        <f t="shared" si="2"/>
        <v>84.000000000000014</v>
      </c>
      <c r="F29" s="15">
        <f t="shared" si="0"/>
        <v>1284</v>
      </c>
      <c r="G29" s="16" t="s">
        <v>107</v>
      </c>
      <c r="H29" s="5">
        <v>1</v>
      </c>
      <c r="I29" s="20">
        <v>44552</v>
      </c>
    </row>
    <row r="30" spans="1:9">
      <c r="A30" s="4" t="s">
        <v>108</v>
      </c>
      <c r="B30" s="4" t="s">
        <v>25</v>
      </c>
      <c r="C30" s="4" t="s">
        <v>26</v>
      </c>
      <c r="D30" s="15">
        <v>14000</v>
      </c>
      <c r="E30" s="15">
        <f t="shared" si="2"/>
        <v>980.00000000000011</v>
      </c>
      <c r="F30" s="15">
        <f t="shared" si="0"/>
        <v>14980</v>
      </c>
      <c r="G30" s="16" t="s">
        <v>109</v>
      </c>
      <c r="H30" s="5">
        <v>7</v>
      </c>
      <c r="I30" s="20">
        <v>44552</v>
      </c>
    </row>
    <row r="31" spans="1:9">
      <c r="A31" s="4" t="s">
        <v>110</v>
      </c>
      <c r="B31" s="4" t="s">
        <v>111</v>
      </c>
      <c r="C31" s="4" t="s">
        <v>112</v>
      </c>
      <c r="D31" s="15">
        <v>11888.54</v>
      </c>
      <c r="E31" s="15">
        <f t="shared" si="2"/>
        <v>832.19780000000014</v>
      </c>
      <c r="F31" s="15">
        <f t="shared" si="0"/>
        <v>12720.737800000001</v>
      </c>
      <c r="G31" s="16" t="s">
        <v>113</v>
      </c>
      <c r="H31" s="5">
        <v>12</v>
      </c>
      <c r="I31" s="20">
        <v>44554</v>
      </c>
    </row>
    <row r="32" spans="1:9" s="26" customFormat="1" ht="12.75" customHeight="1">
      <c r="A32" s="21" t="s">
        <v>114</v>
      </c>
      <c r="B32" s="21" t="s">
        <v>115</v>
      </c>
      <c r="C32" s="21" t="s">
        <v>116</v>
      </c>
      <c r="D32" s="22">
        <v>13500</v>
      </c>
      <c r="E32" s="22">
        <f>+D32*0</f>
        <v>0</v>
      </c>
      <c r="F32" s="22">
        <f t="shared" si="0"/>
        <v>13500</v>
      </c>
      <c r="G32" s="23" t="s">
        <v>117</v>
      </c>
      <c r="H32" s="24">
        <v>1</v>
      </c>
      <c r="I32" s="25">
        <v>44560</v>
      </c>
    </row>
    <row r="38" spans="4:4">
      <c r="D38" s="7"/>
    </row>
  </sheetData>
  <mergeCells count="1">
    <mergeCell ref="A1:I1"/>
  </mergeCells>
  <pageMargins left="0.7" right="0.7" top="0.75" bottom="0.75" header="0.3" footer="0.3"/>
  <pageSetup paperSize="9" scale="41" orientation="portrait" r:id="rId1"/>
  <ignoredErrors>
    <ignoredError sqref="E10 E5 E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57A8-3C05-4D73-A868-E9C4FF4A19FF}">
  <sheetPr>
    <tabColor theme="4" tint="0.59999389629810485"/>
    <pageSetUpPr fitToPage="1"/>
  </sheetPr>
  <dimension ref="A1:J31"/>
  <sheetViews>
    <sheetView zoomScaleNormal="100" workbookViewId="0">
      <selection activeCell="G12" sqref="G12"/>
    </sheetView>
  </sheetViews>
  <sheetFormatPr baseColWidth="10" defaultColWidth="11.42578125" defaultRowHeight="15"/>
  <cols>
    <col min="3" max="3" width="35.7109375" bestFit="1" customWidth="1"/>
    <col min="7" max="7" width="77" customWidth="1"/>
    <col min="8" max="9" width="11.42578125" customWidth="1"/>
    <col min="10" max="10" width="11.42578125" style="59"/>
  </cols>
  <sheetData>
    <row r="1" spans="1:9" ht="15.75" customHeight="1" thickBot="1">
      <c r="A1" s="74" t="s">
        <v>118</v>
      </c>
      <c r="B1" s="75"/>
      <c r="C1" s="75"/>
      <c r="D1" s="75"/>
      <c r="E1" s="75"/>
      <c r="F1" s="75"/>
      <c r="G1" s="75"/>
      <c r="H1" s="75"/>
      <c r="I1" s="76"/>
    </row>
    <row r="2" spans="1:9" ht="22.5">
      <c r="A2" s="27" t="s">
        <v>770</v>
      </c>
      <c r="B2" s="27" t="s">
        <v>1</v>
      </c>
      <c r="C2" s="27" t="s">
        <v>2</v>
      </c>
      <c r="D2" s="35" t="s">
        <v>771</v>
      </c>
      <c r="E2" s="35" t="s">
        <v>769</v>
      </c>
      <c r="F2" s="35" t="s">
        <v>772</v>
      </c>
      <c r="G2" s="27" t="s">
        <v>3</v>
      </c>
      <c r="H2" s="9" t="s">
        <v>119</v>
      </c>
      <c r="I2" s="28" t="s">
        <v>5</v>
      </c>
    </row>
    <row r="3" spans="1:9">
      <c r="A3" s="4" t="s">
        <v>120</v>
      </c>
      <c r="B3" s="4" t="s">
        <v>121</v>
      </c>
      <c r="C3" s="4" t="s">
        <v>122</v>
      </c>
      <c r="D3" s="15">
        <v>4500</v>
      </c>
      <c r="E3" s="15">
        <f>+D3*0.07</f>
        <v>315.00000000000006</v>
      </c>
      <c r="F3" s="15">
        <f t="shared" ref="F3:F11" si="0">+D3+E3</f>
        <v>4815</v>
      </c>
      <c r="G3" s="29" t="s">
        <v>123</v>
      </c>
      <c r="H3" s="5">
        <v>4</v>
      </c>
      <c r="I3" s="4">
        <v>44378</v>
      </c>
    </row>
    <row r="4" spans="1:9">
      <c r="A4" s="4" t="s">
        <v>124</v>
      </c>
      <c r="B4" s="4" t="s">
        <v>125</v>
      </c>
      <c r="C4" s="4" t="s">
        <v>126</v>
      </c>
      <c r="D4" s="15">
        <v>3200</v>
      </c>
      <c r="E4" s="15">
        <f>+D4*0.07</f>
        <v>224.00000000000003</v>
      </c>
      <c r="F4" s="15">
        <f t="shared" si="0"/>
        <v>3424</v>
      </c>
      <c r="G4" s="29" t="s">
        <v>127</v>
      </c>
      <c r="H4" s="5">
        <v>3</v>
      </c>
      <c r="I4" s="4">
        <v>44382</v>
      </c>
    </row>
    <row r="5" spans="1:9">
      <c r="A5" s="4" t="s">
        <v>128</v>
      </c>
      <c r="B5" s="4" t="s">
        <v>97</v>
      </c>
      <c r="C5" s="4" t="s">
        <v>98</v>
      </c>
      <c r="D5" s="15">
        <v>4000</v>
      </c>
      <c r="E5" s="15">
        <f>+D5*0.07</f>
        <v>280</v>
      </c>
      <c r="F5" s="15">
        <f t="shared" si="0"/>
        <v>4280</v>
      </c>
      <c r="G5" s="29" t="s">
        <v>129</v>
      </c>
      <c r="H5" s="5">
        <v>1</v>
      </c>
      <c r="I5" s="4">
        <v>44389</v>
      </c>
    </row>
    <row r="6" spans="1:9" ht="22.5">
      <c r="A6" s="4" t="s">
        <v>130</v>
      </c>
      <c r="B6" s="4" t="s">
        <v>131</v>
      </c>
      <c r="C6" s="4" t="s">
        <v>132</v>
      </c>
      <c r="D6" s="15">
        <v>3475</v>
      </c>
      <c r="E6" s="15">
        <f>+D6*0.07</f>
        <v>243.25000000000003</v>
      </c>
      <c r="F6" s="15">
        <f t="shared" si="0"/>
        <v>3718.25</v>
      </c>
      <c r="G6" s="29" t="s">
        <v>133</v>
      </c>
      <c r="H6" s="5">
        <v>1</v>
      </c>
      <c r="I6" s="21">
        <v>44393</v>
      </c>
    </row>
    <row r="7" spans="1:9">
      <c r="A7" s="4" t="s">
        <v>134</v>
      </c>
      <c r="B7" s="4" t="s">
        <v>135</v>
      </c>
      <c r="C7" s="4" t="s">
        <v>136</v>
      </c>
      <c r="D7" s="15">
        <v>3555</v>
      </c>
      <c r="E7" s="15">
        <f>+D7*0</f>
        <v>0</v>
      </c>
      <c r="F7" s="15">
        <f t="shared" si="0"/>
        <v>3555</v>
      </c>
      <c r="G7" s="29" t="s">
        <v>137</v>
      </c>
      <c r="H7" s="5">
        <v>5</v>
      </c>
      <c r="I7" s="21">
        <v>44393</v>
      </c>
    </row>
    <row r="8" spans="1:9">
      <c r="A8" s="4" t="s">
        <v>138</v>
      </c>
      <c r="B8" s="4" t="s">
        <v>139</v>
      </c>
      <c r="C8" s="4" t="s">
        <v>140</v>
      </c>
      <c r="D8" s="15">
        <v>7622</v>
      </c>
      <c r="E8" s="15">
        <f>+D8*0</f>
        <v>0</v>
      </c>
      <c r="F8" s="15">
        <f t="shared" si="0"/>
        <v>7622</v>
      </c>
      <c r="G8" s="29" t="s">
        <v>137</v>
      </c>
      <c r="H8" s="5">
        <v>7</v>
      </c>
      <c r="I8" s="21">
        <v>44396</v>
      </c>
    </row>
    <row r="9" spans="1:9">
      <c r="A9" s="4" t="s">
        <v>141</v>
      </c>
      <c r="B9" s="4" t="s">
        <v>142</v>
      </c>
      <c r="C9" s="4" t="s">
        <v>143</v>
      </c>
      <c r="D9" s="15">
        <v>1450</v>
      </c>
      <c r="E9" s="15">
        <f>+D9*0.03</f>
        <v>43.5</v>
      </c>
      <c r="F9" s="15">
        <f t="shared" si="0"/>
        <v>1493.5</v>
      </c>
      <c r="G9" s="29" t="s">
        <v>144</v>
      </c>
      <c r="H9" s="5">
        <v>3</v>
      </c>
      <c r="I9" s="21">
        <v>44399</v>
      </c>
    </row>
    <row r="10" spans="1:9" ht="22.5">
      <c r="A10" s="4" t="s">
        <v>145</v>
      </c>
      <c r="B10" s="4" t="s">
        <v>121</v>
      </c>
      <c r="C10" s="4" t="s">
        <v>122</v>
      </c>
      <c r="D10" s="15">
        <v>9900</v>
      </c>
      <c r="E10" s="15">
        <f>+D10*0.07</f>
        <v>693.00000000000011</v>
      </c>
      <c r="F10" s="15">
        <f t="shared" si="0"/>
        <v>10593</v>
      </c>
      <c r="G10" s="29" t="s">
        <v>146</v>
      </c>
      <c r="H10" s="5">
        <v>5</v>
      </c>
      <c r="I10" s="21">
        <v>44399</v>
      </c>
    </row>
    <row r="11" spans="1:9">
      <c r="A11" s="4" t="s">
        <v>147</v>
      </c>
      <c r="B11" s="4" t="s">
        <v>148</v>
      </c>
      <c r="C11" s="4" t="s">
        <v>149</v>
      </c>
      <c r="D11" s="15">
        <v>2625</v>
      </c>
      <c r="E11" s="15">
        <f>+D11*0.07</f>
        <v>183.75000000000003</v>
      </c>
      <c r="F11" s="15">
        <f t="shared" si="0"/>
        <v>2808.75</v>
      </c>
      <c r="G11" s="29" t="s">
        <v>150</v>
      </c>
      <c r="H11" s="5">
        <v>5</v>
      </c>
      <c r="I11" s="21">
        <v>44404</v>
      </c>
    </row>
    <row r="12" spans="1:9">
      <c r="A12" s="4" t="s">
        <v>151</v>
      </c>
      <c r="B12" s="4" t="s">
        <v>152</v>
      </c>
      <c r="C12" s="4" t="s">
        <v>153</v>
      </c>
      <c r="D12" s="15">
        <v>12500</v>
      </c>
      <c r="E12" s="15">
        <v>875</v>
      </c>
      <c r="F12" s="15">
        <v>13375</v>
      </c>
      <c r="G12" s="29" t="s">
        <v>154</v>
      </c>
      <c r="H12" s="5">
        <v>12</v>
      </c>
      <c r="I12" s="21">
        <v>44404</v>
      </c>
    </row>
    <row r="13" spans="1:9" ht="22.5">
      <c r="A13" s="4" t="s">
        <v>155</v>
      </c>
      <c r="B13" s="4" t="s">
        <v>93</v>
      </c>
      <c r="C13" s="4" t="s">
        <v>156</v>
      </c>
      <c r="D13" s="15">
        <v>1500</v>
      </c>
      <c r="E13" s="15">
        <f>+D13*0.07</f>
        <v>105.00000000000001</v>
      </c>
      <c r="F13" s="15">
        <f>+D13+E13</f>
        <v>1605</v>
      </c>
      <c r="G13" s="29" t="s">
        <v>157</v>
      </c>
      <c r="H13" s="5">
        <v>4</v>
      </c>
      <c r="I13" s="21">
        <v>44405</v>
      </c>
    </row>
    <row r="14" spans="1:9" ht="22.5">
      <c r="A14" s="4" t="s">
        <v>158</v>
      </c>
      <c r="B14" s="4" t="s">
        <v>159</v>
      </c>
      <c r="C14" s="4" t="s">
        <v>160</v>
      </c>
      <c r="D14" s="15">
        <v>13928</v>
      </c>
      <c r="E14" s="15">
        <v>0</v>
      </c>
      <c r="F14" s="15">
        <v>13928</v>
      </c>
      <c r="G14" s="29" t="s">
        <v>161</v>
      </c>
      <c r="H14" s="5">
        <v>12</v>
      </c>
      <c r="I14" s="21">
        <v>44407</v>
      </c>
    </row>
    <row r="15" spans="1:9">
      <c r="A15" s="4" t="s">
        <v>162</v>
      </c>
      <c r="B15" s="4" t="s">
        <v>163</v>
      </c>
      <c r="C15" s="4" t="s">
        <v>164</v>
      </c>
      <c r="D15" s="15">
        <v>2400</v>
      </c>
      <c r="E15" s="15">
        <f t="shared" ref="E15:E27" si="1">+D15*0.07</f>
        <v>168.00000000000003</v>
      </c>
      <c r="F15" s="15">
        <f t="shared" ref="F15:F26" si="2">+D15+E15</f>
        <v>2568</v>
      </c>
      <c r="G15" s="29" t="s">
        <v>165</v>
      </c>
      <c r="H15" s="5">
        <v>3</v>
      </c>
      <c r="I15" s="21">
        <v>44438</v>
      </c>
    </row>
    <row r="16" spans="1:9">
      <c r="A16" s="4" t="s">
        <v>166</v>
      </c>
      <c r="B16" s="4" t="s">
        <v>167</v>
      </c>
      <c r="C16" s="4" t="s">
        <v>168</v>
      </c>
      <c r="D16" s="15">
        <v>5582.8</v>
      </c>
      <c r="E16" s="15">
        <f t="shared" si="1"/>
        <v>390.79600000000005</v>
      </c>
      <c r="F16" s="15">
        <f t="shared" si="2"/>
        <v>5973.5960000000005</v>
      </c>
      <c r="G16" s="29" t="s">
        <v>169</v>
      </c>
      <c r="H16" s="5">
        <v>12</v>
      </c>
      <c r="I16" s="21">
        <v>44419</v>
      </c>
    </row>
    <row r="17" spans="1:9">
      <c r="A17" s="4" t="s">
        <v>170</v>
      </c>
      <c r="B17" s="4" t="s">
        <v>45</v>
      </c>
      <c r="C17" s="4" t="s">
        <v>53</v>
      </c>
      <c r="D17" s="15">
        <v>2395.92</v>
      </c>
      <c r="E17" s="15">
        <f t="shared" si="1"/>
        <v>167.71440000000001</v>
      </c>
      <c r="F17" s="15">
        <f t="shared" si="2"/>
        <v>2563.6343999999999</v>
      </c>
      <c r="G17" s="29" t="s">
        <v>171</v>
      </c>
      <c r="H17" s="5">
        <v>3</v>
      </c>
      <c r="I17" s="21">
        <v>44426</v>
      </c>
    </row>
    <row r="18" spans="1:9" ht="22.5">
      <c r="A18" s="4" t="s">
        <v>172</v>
      </c>
      <c r="B18" s="4" t="s">
        <v>74</v>
      </c>
      <c r="C18" s="30" t="s">
        <v>75</v>
      </c>
      <c r="D18" s="15">
        <v>5029.2299999999996</v>
      </c>
      <c r="E18" s="15">
        <f t="shared" si="1"/>
        <v>352.04610000000002</v>
      </c>
      <c r="F18" s="15">
        <f t="shared" si="2"/>
        <v>5381.2760999999991</v>
      </c>
      <c r="G18" s="29" t="s">
        <v>173</v>
      </c>
      <c r="H18" s="5">
        <v>2</v>
      </c>
      <c r="I18" s="21">
        <v>44428</v>
      </c>
    </row>
    <row r="19" spans="1:9" ht="22.5">
      <c r="A19" s="4" t="s">
        <v>174</v>
      </c>
      <c r="B19" s="4" t="s">
        <v>175</v>
      </c>
      <c r="C19" s="30" t="s">
        <v>176</v>
      </c>
      <c r="D19" s="15">
        <v>5600</v>
      </c>
      <c r="E19" s="15">
        <f t="shared" si="1"/>
        <v>392.00000000000006</v>
      </c>
      <c r="F19" s="15">
        <f t="shared" si="2"/>
        <v>5992</v>
      </c>
      <c r="G19" s="29" t="s">
        <v>177</v>
      </c>
      <c r="H19" s="5">
        <v>1</v>
      </c>
      <c r="I19" s="21">
        <v>44428</v>
      </c>
    </row>
    <row r="20" spans="1:9">
      <c r="A20" s="4" t="s">
        <v>178</v>
      </c>
      <c r="B20" s="4" t="s">
        <v>179</v>
      </c>
      <c r="C20" s="30" t="s">
        <v>180</v>
      </c>
      <c r="D20" s="15">
        <v>2900</v>
      </c>
      <c r="E20" s="15">
        <f t="shared" si="1"/>
        <v>203.00000000000003</v>
      </c>
      <c r="F20" s="15">
        <f t="shared" si="2"/>
        <v>3103</v>
      </c>
      <c r="G20" s="29" t="s">
        <v>181</v>
      </c>
      <c r="H20" s="5">
        <v>1</v>
      </c>
      <c r="I20" s="21">
        <v>44433</v>
      </c>
    </row>
    <row r="21" spans="1:9">
      <c r="A21" s="4" t="s">
        <v>182</v>
      </c>
      <c r="B21" s="4" t="s">
        <v>175</v>
      </c>
      <c r="C21" s="30" t="s">
        <v>176</v>
      </c>
      <c r="D21" s="15">
        <v>5600</v>
      </c>
      <c r="E21" s="15">
        <f t="shared" si="1"/>
        <v>392.00000000000006</v>
      </c>
      <c r="F21" s="15">
        <f t="shared" si="2"/>
        <v>5992</v>
      </c>
      <c r="G21" s="29" t="s">
        <v>183</v>
      </c>
      <c r="H21" s="5">
        <v>2</v>
      </c>
      <c r="I21" s="21">
        <v>44442</v>
      </c>
    </row>
    <row r="22" spans="1:9">
      <c r="A22" s="4" t="s">
        <v>184</v>
      </c>
      <c r="B22" s="4" t="s">
        <v>185</v>
      </c>
      <c r="C22" s="30" t="s">
        <v>186</v>
      </c>
      <c r="D22" s="15">
        <v>2400</v>
      </c>
      <c r="E22" s="15">
        <f t="shared" si="1"/>
        <v>168.00000000000003</v>
      </c>
      <c r="F22" s="15">
        <f t="shared" si="2"/>
        <v>2568</v>
      </c>
      <c r="G22" s="29" t="s">
        <v>187</v>
      </c>
      <c r="H22" s="5">
        <v>12</v>
      </c>
      <c r="I22" s="21">
        <v>44445</v>
      </c>
    </row>
    <row r="23" spans="1:9">
      <c r="A23" s="4" t="s">
        <v>188</v>
      </c>
      <c r="B23" s="4" t="s">
        <v>105</v>
      </c>
      <c r="C23" s="30" t="s">
        <v>189</v>
      </c>
      <c r="D23" s="15">
        <v>1800</v>
      </c>
      <c r="E23" s="15">
        <f t="shared" si="1"/>
        <v>126.00000000000001</v>
      </c>
      <c r="F23" s="15">
        <f t="shared" si="2"/>
        <v>1926</v>
      </c>
      <c r="G23" s="29" t="s">
        <v>190</v>
      </c>
      <c r="H23" s="5">
        <v>1</v>
      </c>
      <c r="I23" s="21">
        <v>44449</v>
      </c>
    </row>
    <row r="24" spans="1:9">
      <c r="A24" s="4" t="s">
        <v>191</v>
      </c>
      <c r="B24" s="4" t="s">
        <v>192</v>
      </c>
      <c r="C24" s="30" t="s">
        <v>193</v>
      </c>
      <c r="D24" s="15">
        <v>3000</v>
      </c>
      <c r="E24" s="15">
        <f t="shared" si="1"/>
        <v>210.00000000000003</v>
      </c>
      <c r="F24" s="15">
        <f t="shared" si="2"/>
        <v>3210</v>
      </c>
      <c r="G24" s="29" t="s">
        <v>194</v>
      </c>
      <c r="H24" s="5">
        <v>4</v>
      </c>
      <c r="I24" s="21">
        <v>44449</v>
      </c>
    </row>
    <row r="25" spans="1:9">
      <c r="A25" s="4" t="s">
        <v>195</v>
      </c>
      <c r="B25" s="4" t="s">
        <v>196</v>
      </c>
      <c r="C25" s="30" t="s">
        <v>197</v>
      </c>
      <c r="D25" s="15">
        <v>14950</v>
      </c>
      <c r="E25" s="15">
        <f t="shared" si="1"/>
        <v>1046.5</v>
      </c>
      <c r="F25" s="15">
        <f t="shared" si="2"/>
        <v>15996.5</v>
      </c>
      <c r="G25" s="29" t="s">
        <v>198</v>
      </c>
      <c r="H25" s="5">
        <v>4</v>
      </c>
      <c r="I25" s="21">
        <v>44449</v>
      </c>
    </row>
    <row r="26" spans="1:9" ht="22.5">
      <c r="A26" s="4" t="s">
        <v>199</v>
      </c>
      <c r="B26" s="4" t="s">
        <v>200</v>
      </c>
      <c r="C26" s="30" t="s">
        <v>201</v>
      </c>
      <c r="D26" s="15">
        <v>1000</v>
      </c>
      <c r="E26" s="15">
        <v>0</v>
      </c>
      <c r="F26" s="15">
        <f t="shared" si="2"/>
        <v>1000</v>
      </c>
      <c r="G26" s="29" t="s">
        <v>202</v>
      </c>
      <c r="H26" s="5">
        <v>1</v>
      </c>
      <c r="I26" s="21">
        <v>44449</v>
      </c>
    </row>
    <row r="27" spans="1:9">
      <c r="A27" s="4" t="s">
        <v>203</v>
      </c>
      <c r="B27" s="4" t="s">
        <v>204</v>
      </c>
      <c r="C27" s="30" t="s">
        <v>205</v>
      </c>
      <c r="D27" s="15">
        <v>2825</v>
      </c>
      <c r="E27" s="15">
        <f t="shared" si="1"/>
        <v>197.75000000000003</v>
      </c>
      <c r="F27" s="15">
        <f>+D27+E27</f>
        <v>3022.75</v>
      </c>
      <c r="G27" s="29" t="s">
        <v>206</v>
      </c>
      <c r="H27" s="5">
        <v>3</v>
      </c>
      <c r="I27" s="21">
        <v>44453</v>
      </c>
    </row>
    <row r="28" spans="1:9">
      <c r="A28" s="4" t="s">
        <v>207</v>
      </c>
      <c r="B28" s="4" t="s">
        <v>208</v>
      </c>
      <c r="C28" s="30" t="s">
        <v>209</v>
      </c>
      <c r="D28" s="15">
        <v>10000</v>
      </c>
      <c r="E28" s="15">
        <f>+D28*0.07</f>
        <v>700.00000000000011</v>
      </c>
      <c r="F28" s="15">
        <f>+D28+E28</f>
        <v>10700</v>
      </c>
      <c r="G28" s="29" t="s">
        <v>210</v>
      </c>
      <c r="H28" s="5">
        <v>1</v>
      </c>
      <c r="I28" s="21">
        <v>44453</v>
      </c>
    </row>
    <row r="29" spans="1:9">
      <c r="A29" s="4" t="s">
        <v>211</v>
      </c>
      <c r="B29" s="4" t="s">
        <v>212</v>
      </c>
      <c r="C29" s="30" t="s">
        <v>213</v>
      </c>
      <c r="D29" s="15">
        <v>4000</v>
      </c>
      <c r="E29" s="15">
        <f>+D29*0</f>
        <v>0</v>
      </c>
      <c r="F29" s="15">
        <f>+D29+E29</f>
        <v>4000</v>
      </c>
      <c r="G29" s="29" t="s">
        <v>214</v>
      </c>
      <c r="H29" s="5">
        <v>3</v>
      </c>
      <c r="I29" s="4">
        <v>44454</v>
      </c>
    </row>
    <row r="30" spans="1:9">
      <c r="A30" s="4" t="s">
        <v>215</v>
      </c>
      <c r="B30" s="4" t="s">
        <v>216</v>
      </c>
      <c r="C30" s="30" t="s">
        <v>217</v>
      </c>
      <c r="D30" s="15">
        <v>8450</v>
      </c>
      <c r="E30" s="15">
        <f>+D30*0.07</f>
        <v>591.5</v>
      </c>
      <c r="F30" s="15">
        <f>+D30+E30</f>
        <v>9041.5</v>
      </c>
      <c r="G30" s="29" t="s">
        <v>218</v>
      </c>
      <c r="H30" s="5">
        <v>3</v>
      </c>
      <c r="I30" s="4">
        <v>44459</v>
      </c>
    </row>
    <row r="31" spans="1:9" ht="22.5">
      <c r="A31" s="4" t="s">
        <v>219</v>
      </c>
      <c r="B31" s="4" t="s">
        <v>220</v>
      </c>
      <c r="C31" s="30" t="s">
        <v>221</v>
      </c>
      <c r="D31" s="15">
        <v>4891.2</v>
      </c>
      <c r="E31" s="15">
        <f>+D31*0.07</f>
        <v>342.38400000000001</v>
      </c>
      <c r="F31" s="15">
        <f>+D31+E31</f>
        <v>5233.5839999999998</v>
      </c>
      <c r="G31" s="29" t="s">
        <v>222</v>
      </c>
      <c r="H31" s="5">
        <v>7</v>
      </c>
      <c r="I31" s="21">
        <v>44459</v>
      </c>
    </row>
  </sheetData>
  <mergeCells count="1">
    <mergeCell ref="A1:I1"/>
  </mergeCells>
  <pageMargins left="0.7" right="0.7" top="0.75" bottom="0.75" header="0.3" footer="0.3"/>
  <pageSetup paperSize="9" scale="45" orientation="portrait" r:id="rId1"/>
  <ignoredErrors>
    <ignoredError sqref="E2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0985-8BCC-47BA-98FD-21DA1A458C54}">
  <sheetPr>
    <tabColor theme="4" tint="0.59999389629810485"/>
    <pageSetUpPr fitToPage="1"/>
  </sheetPr>
  <dimension ref="A1:I29"/>
  <sheetViews>
    <sheetView workbookViewId="0">
      <selection activeCell="G12" sqref="G12"/>
    </sheetView>
  </sheetViews>
  <sheetFormatPr baseColWidth="10" defaultColWidth="11.42578125" defaultRowHeight="15"/>
  <cols>
    <col min="3" max="3" width="44.5703125" bestFit="1" customWidth="1"/>
    <col min="7" max="7" width="56.28515625" customWidth="1"/>
    <col min="8" max="8" width="9" bestFit="1" customWidth="1"/>
    <col min="9" max="9" width="10.5703125" customWidth="1"/>
  </cols>
  <sheetData>
    <row r="1" spans="1:9" ht="15.75" customHeight="1" thickBot="1">
      <c r="A1" s="74" t="s">
        <v>223</v>
      </c>
      <c r="B1" s="75"/>
      <c r="C1" s="75"/>
      <c r="D1" s="75"/>
      <c r="E1" s="75"/>
      <c r="F1" s="75"/>
      <c r="G1" s="75"/>
      <c r="H1" s="75"/>
      <c r="I1" s="76"/>
    </row>
    <row r="2" spans="1:9" ht="22.5">
      <c r="A2" s="27" t="s">
        <v>770</v>
      </c>
      <c r="B2" s="27" t="s">
        <v>1</v>
      </c>
      <c r="C2" s="27" t="s">
        <v>2</v>
      </c>
      <c r="D2" s="35" t="s">
        <v>771</v>
      </c>
      <c r="E2" s="35" t="s">
        <v>769</v>
      </c>
      <c r="F2" s="35" t="s">
        <v>772</v>
      </c>
      <c r="G2" s="27" t="s">
        <v>3</v>
      </c>
      <c r="H2" s="9" t="s">
        <v>119</v>
      </c>
      <c r="I2" s="28" t="s">
        <v>5</v>
      </c>
    </row>
    <row r="3" spans="1:9" ht="22.5" hidden="1">
      <c r="A3" s="4" t="s">
        <v>224</v>
      </c>
      <c r="B3" s="4" t="s">
        <v>167</v>
      </c>
      <c r="C3" s="4" t="s">
        <v>225</v>
      </c>
      <c r="D3" s="15">
        <v>8151</v>
      </c>
      <c r="E3" s="15">
        <f>+D3*0.07</f>
        <v>570.57000000000005</v>
      </c>
      <c r="F3" s="15">
        <f>+D3+E3</f>
        <v>8721.57</v>
      </c>
      <c r="G3" s="29" t="s">
        <v>226</v>
      </c>
      <c r="H3" s="5">
        <v>6</v>
      </c>
      <c r="I3" s="4">
        <v>44293</v>
      </c>
    </row>
    <row r="4" spans="1:9" hidden="1">
      <c r="A4" s="4" t="s">
        <v>227</v>
      </c>
      <c r="B4" s="4" t="s">
        <v>228</v>
      </c>
      <c r="C4" s="4" t="s">
        <v>229</v>
      </c>
      <c r="D4" s="15">
        <v>4245.5</v>
      </c>
      <c r="E4" s="15">
        <f>+D4*0</f>
        <v>0</v>
      </c>
      <c r="F4" s="15">
        <f>+D4+E4</f>
        <v>4245.5</v>
      </c>
      <c r="G4" s="29" t="s">
        <v>230</v>
      </c>
      <c r="H4" s="5">
        <v>12</v>
      </c>
      <c r="I4" s="4">
        <v>44301</v>
      </c>
    </row>
    <row r="5" spans="1:9" ht="22.5" hidden="1">
      <c r="A5" s="4" t="s">
        <v>231</v>
      </c>
      <c r="B5" s="4" t="s">
        <v>179</v>
      </c>
      <c r="C5" s="4" t="s">
        <v>180</v>
      </c>
      <c r="D5" s="15">
        <v>600</v>
      </c>
      <c r="E5" s="15">
        <f>+D5*0.07</f>
        <v>42.000000000000007</v>
      </c>
      <c r="F5" s="15">
        <f>+D5+E5</f>
        <v>642</v>
      </c>
      <c r="G5" s="29" t="s">
        <v>232</v>
      </c>
      <c r="H5" s="5">
        <v>1</v>
      </c>
      <c r="I5" s="4">
        <v>44308</v>
      </c>
    </row>
    <row r="6" spans="1:9" hidden="1">
      <c r="A6" s="4" t="s">
        <v>233</v>
      </c>
      <c r="B6" s="4" t="s">
        <v>234</v>
      </c>
      <c r="C6" s="4" t="s">
        <v>235</v>
      </c>
      <c r="D6" s="15">
        <v>2182.29</v>
      </c>
      <c r="E6" s="15">
        <f t="shared" ref="E6:E13" si="0">+D6*0.07</f>
        <v>152.7603</v>
      </c>
      <c r="F6" s="15">
        <f t="shared" ref="F6:F28" si="1">+D6+E6</f>
        <v>2335.0502999999999</v>
      </c>
      <c r="G6" s="29" t="s">
        <v>236</v>
      </c>
      <c r="H6" s="5">
        <v>1</v>
      </c>
      <c r="I6" s="4">
        <v>44375</v>
      </c>
    </row>
    <row r="7" spans="1:9" hidden="1">
      <c r="A7" s="4" t="s">
        <v>237</v>
      </c>
      <c r="B7" s="4" t="s">
        <v>238</v>
      </c>
      <c r="C7" s="4" t="s">
        <v>239</v>
      </c>
      <c r="D7" s="15">
        <v>3483.74</v>
      </c>
      <c r="E7" s="15">
        <f t="shared" si="0"/>
        <v>243.86180000000002</v>
      </c>
      <c r="F7" s="15">
        <f t="shared" si="1"/>
        <v>3727.6017999999999</v>
      </c>
      <c r="G7" s="29" t="s">
        <v>240</v>
      </c>
      <c r="H7" s="5">
        <v>2</v>
      </c>
      <c r="I7" s="4">
        <v>44319</v>
      </c>
    </row>
    <row r="8" spans="1:9" hidden="1">
      <c r="A8" s="4" t="s">
        <v>241</v>
      </c>
      <c r="B8" s="4" t="s">
        <v>125</v>
      </c>
      <c r="C8" s="4" t="s">
        <v>126</v>
      </c>
      <c r="D8" s="15">
        <v>3800</v>
      </c>
      <c r="E8" s="15">
        <f t="shared" si="0"/>
        <v>266</v>
      </c>
      <c r="F8" s="15">
        <f t="shared" si="1"/>
        <v>4066</v>
      </c>
      <c r="G8" s="29" t="s">
        <v>242</v>
      </c>
      <c r="H8" s="5">
        <v>2</v>
      </c>
      <c r="I8" s="4">
        <v>44316</v>
      </c>
    </row>
    <row r="9" spans="1:9" ht="22.5" hidden="1">
      <c r="A9" s="4" t="s">
        <v>243</v>
      </c>
      <c r="B9" s="4" t="s">
        <v>244</v>
      </c>
      <c r="C9" s="4" t="s">
        <v>245</v>
      </c>
      <c r="D9" s="15">
        <v>5200</v>
      </c>
      <c r="E9" s="15">
        <f t="shared" si="0"/>
        <v>364.00000000000006</v>
      </c>
      <c r="F9" s="15">
        <f t="shared" si="1"/>
        <v>5564</v>
      </c>
      <c r="G9" s="29" t="s">
        <v>246</v>
      </c>
      <c r="H9" s="5">
        <v>1</v>
      </c>
      <c r="I9" s="4">
        <v>44316</v>
      </c>
    </row>
    <row r="10" spans="1:9" ht="22.5" hidden="1">
      <c r="A10" s="4" t="s">
        <v>247</v>
      </c>
      <c r="B10" s="4" t="s">
        <v>29</v>
      </c>
      <c r="C10" s="4" t="s">
        <v>30</v>
      </c>
      <c r="D10" s="15">
        <v>6698.11</v>
      </c>
      <c r="E10" s="15">
        <f t="shared" si="0"/>
        <v>468.86770000000001</v>
      </c>
      <c r="F10" s="15">
        <f t="shared" si="1"/>
        <v>7166.9776999999995</v>
      </c>
      <c r="G10" s="29" t="s">
        <v>248</v>
      </c>
      <c r="H10" s="5">
        <v>1</v>
      </c>
      <c r="I10" s="4">
        <v>44315</v>
      </c>
    </row>
    <row r="11" spans="1:9" hidden="1">
      <c r="A11" s="4" t="s">
        <v>249</v>
      </c>
      <c r="B11" s="4" t="s">
        <v>101</v>
      </c>
      <c r="C11" s="4" t="s">
        <v>102</v>
      </c>
      <c r="D11" s="15">
        <v>2000</v>
      </c>
      <c r="E11" s="15">
        <f t="shared" si="0"/>
        <v>140</v>
      </c>
      <c r="F11" s="15">
        <f t="shared" si="1"/>
        <v>2140</v>
      </c>
      <c r="G11" s="29" t="s">
        <v>250</v>
      </c>
      <c r="H11" s="5">
        <v>1</v>
      </c>
      <c r="I11" s="4">
        <v>44316</v>
      </c>
    </row>
    <row r="12" spans="1:9" ht="22.5" hidden="1">
      <c r="A12" s="4" t="s">
        <v>251</v>
      </c>
      <c r="B12" s="4" t="s">
        <v>45</v>
      </c>
      <c r="C12" s="4" t="s">
        <v>46</v>
      </c>
      <c r="D12" s="15">
        <v>1222.4000000000001</v>
      </c>
      <c r="E12" s="15">
        <f t="shared" si="0"/>
        <v>85.568000000000012</v>
      </c>
      <c r="F12" s="15">
        <f t="shared" si="1"/>
        <v>1307.9680000000001</v>
      </c>
      <c r="G12" s="29" t="s">
        <v>252</v>
      </c>
      <c r="H12" s="5">
        <v>1</v>
      </c>
      <c r="I12" s="4">
        <v>44320</v>
      </c>
    </row>
    <row r="13" spans="1:9" hidden="1">
      <c r="A13" s="4" t="s">
        <v>253</v>
      </c>
      <c r="B13" s="4" t="s">
        <v>254</v>
      </c>
      <c r="C13" s="4" t="s">
        <v>255</v>
      </c>
      <c r="D13" s="15">
        <v>2879.79</v>
      </c>
      <c r="E13" s="15">
        <f t="shared" si="0"/>
        <v>201.58530000000002</v>
      </c>
      <c r="F13" s="15">
        <f t="shared" si="1"/>
        <v>3081.3753000000002</v>
      </c>
      <c r="G13" s="29" t="s">
        <v>256</v>
      </c>
      <c r="H13" s="5">
        <v>1</v>
      </c>
      <c r="I13" s="4">
        <v>44323</v>
      </c>
    </row>
    <row r="14" spans="1:9" hidden="1">
      <c r="A14" s="4" t="s">
        <v>257</v>
      </c>
      <c r="B14" s="4" t="s">
        <v>258</v>
      </c>
      <c r="C14" s="4" t="s">
        <v>259</v>
      </c>
      <c r="D14" s="15">
        <v>5600</v>
      </c>
      <c r="E14" s="15">
        <f>+D14*0</f>
        <v>0</v>
      </c>
      <c r="F14" s="15">
        <f t="shared" si="1"/>
        <v>5600</v>
      </c>
      <c r="G14" s="29" t="s">
        <v>260</v>
      </c>
      <c r="H14" s="5">
        <v>4</v>
      </c>
      <c r="I14" s="4">
        <v>44330</v>
      </c>
    </row>
    <row r="15" spans="1:9" hidden="1">
      <c r="A15" s="31" t="s">
        <v>261</v>
      </c>
      <c r="B15" s="4" t="s">
        <v>262</v>
      </c>
      <c r="C15" s="31" t="s">
        <v>263</v>
      </c>
      <c r="D15" s="32">
        <v>1421</v>
      </c>
      <c r="E15" s="32">
        <f>+D15*0.07</f>
        <v>99.470000000000013</v>
      </c>
      <c r="F15" s="32">
        <f t="shared" si="1"/>
        <v>1520.47</v>
      </c>
      <c r="G15" s="33" t="s">
        <v>264</v>
      </c>
      <c r="H15" s="34">
        <v>1</v>
      </c>
      <c r="I15" s="31">
        <v>44375</v>
      </c>
    </row>
    <row r="16" spans="1:9" hidden="1">
      <c r="A16" s="31" t="s">
        <v>265</v>
      </c>
      <c r="B16" s="4" t="s">
        <v>262</v>
      </c>
      <c r="C16" s="31" t="s">
        <v>263</v>
      </c>
      <c r="D16" s="32">
        <v>1433</v>
      </c>
      <c r="E16" s="32">
        <f>+D16*0.07</f>
        <v>100.31000000000002</v>
      </c>
      <c r="F16" s="32">
        <f t="shared" si="1"/>
        <v>1533.31</v>
      </c>
      <c r="G16" s="33" t="s">
        <v>266</v>
      </c>
      <c r="H16" s="34">
        <v>1</v>
      </c>
      <c r="I16" s="31">
        <v>44375</v>
      </c>
    </row>
    <row r="17" spans="1:9">
      <c r="A17" s="4" t="s">
        <v>267</v>
      </c>
      <c r="B17" s="4" t="s">
        <v>268</v>
      </c>
      <c r="C17" s="4" t="s">
        <v>269</v>
      </c>
      <c r="D17" s="15">
        <v>8577.1299999999992</v>
      </c>
      <c r="E17" s="15">
        <f>+D17*0.07</f>
        <v>600.39909999999998</v>
      </c>
      <c r="F17" s="15">
        <f t="shared" si="1"/>
        <v>9177.5290999999997</v>
      </c>
      <c r="G17" s="29" t="s">
        <v>270</v>
      </c>
      <c r="H17" s="5">
        <v>2</v>
      </c>
      <c r="I17" s="4">
        <v>44336</v>
      </c>
    </row>
    <row r="18" spans="1:9">
      <c r="A18" s="4" t="s">
        <v>271</v>
      </c>
      <c r="B18" s="4" t="s">
        <v>272</v>
      </c>
      <c r="C18" s="4" t="s">
        <v>273</v>
      </c>
      <c r="D18" s="15">
        <v>4860</v>
      </c>
      <c r="E18" s="15">
        <f>+D18*0.07</f>
        <v>340.20000000000005</v>
      </c>
      <c r="F18" s="15">
        <f t="shared" si="1"/>
        <v>5200.2</v>
      </c>
      <c r="G18" s="29" t="s">
        <v>274</v>
      </c>
      <c r="H18" s="5">
        <v>1</v>
      </c>
      <c r="I18" s="4">
        <v>44334</v>
      </c>
    </row>
    <row r="19" spans="1:9">
      <c r="A19" s="4" t="s">
        <v>275</v>
      </c>
      <c r="B19" s="4" t="s">
        <v>276</v>
      </c>
      <c r="C19" s="4" t="s">
        <v>277</v>
      </c>
      <c r="D19" s="15">
        <v>1200.96</v>
      </c>
      <c r="E19" s="15">
        <f>+D19*0</f>
        <v>0</v>
      </c>
      <c r="F19" s="15">
        <f t="shared" si="1"/>
        <v>1200.96</v>
      </c>
      <c r="G19" s="29" t="s">
        <v>278</v>
      </c>
      <c r="H19" s="5">
        <v>4</v>
      </c>
      <c r="I19" s="4">
        <v>44336</v>
      </c>
    </row>
    <row r="20" spans="1:9">
      <c r="A20" s="4" t="s">
        <v>279</v>
      </c>
      <c r="B20" s="4" t="s">
        <v>280</v>
      </c>
      <c r="C20" s="4" t="s">
        <v>281</v>
      </c>
      <c r="D20" s="15">
        <v>6388.2</v>
      </c>
      <c r="E20" s="15">
        <f>+D20*0</f>
        <v>0</v>
      </c>
      <c r="F20" s="15">
        <f t="shared" si="1"/>
        <v>6388.2</v>
      </c>
      <c r="G20" s="29" t="s">
        <v>282</v>
      </c>
      <c r="H20" s="5">
        <v>12</v>
      </c>
      <c r="I20" s="4">
        <v>44336</v>
      </c>
    </row>
    <row r="21" spans="1:9">
      <c r="A21" s="4" t="s">
        <v>283</v>
      </c>
      <c r="B21" s="4" t="s">
        <v>284</v>
      </c>
      <c r="C21" s="4" t="s">
        <v>285</v>
      </c>
      <c r="D21" s="15">
        <v>5460</v>
      </c>
      <c r="E21" s="15">
        <f t="shared" ref="E21:E27" si="2">+D21*0.07</f>
        <v>382.20000000000005</v>
      </c>
      <c r="F21" s="15">
        <f t="shared" si="1"/>
        <v>5842.2</v>
      </c>
      <c r="G21" s="29" t="s">
        <v>286</v>
      </c>
      <c r="H21" s="5">
        <v>2</v>
      </c>
      <c r="I21" s="4">
        <v>44341</v>
      </c>
    </row>
    <row r="22" spans="1:9">
      <c r="A22" s="4" t="s">
        <v>287</v>
      </c>
      <c r="B22" s="4" t="s">
        <v>288</v>
      </c>
      <c r="C22" s="4" t="s">
        <v>289</v>
      </c>
      <c r="D22" s="15">
        <v>4900</v>
      </c>
      <c r="E22" s="15">
        <f t="shared" si="2"/>
        <v>343.00000000000006</v>
      </c>
      <c r="F22" s="15">
        <f t="shared" si="1"/>
        <v>5243</v>
      </c>
      <c r="G22" s="29" t="s">
        <v>290</v>
      </c>
      <c r="H22" s="5">
        <v>1</v>
      </c>
      <c r="I22" s="4">
        <v>44341</v>
      </c>
    </row>
    <row r="23" spans="1:9">
      <c r="A23" s="4" t="s">
        <v>291</v>
      </c>
      <c r="B23" s="4" t="s">
        <v>292</v>
      </c>
      <c r="C23" s="4" t="s">
        <v>293</v>
      </c>
      <c r="D23" s="15">
        <v>4999.5</v>
      </c>
      <c r="E23" s="15">
        <f t="shared" si="2"/>
        <v>349.96500000000003</v>
      </c>
      <c r="F23" s="15">
        <f t="shared" si="1"/>
        <v>5349.4650000000001</v>
      </c>
      <c r="G23" s="29" t="s">
        <v>294</v>
      </c>
      <c r="H23" s="5">
        <v>2</v>
      </c>
      <c r="I23" s="4">
        <v>44356</v>
      </c>
    </row>
    <row r="24" spans="1:9" ht="22.5">
      <c r="A24" s="4" t="s">
        <v>295</v>
      </c>
      <c r="B24" s="4" t="s">
        <v>296</v>
      </c>
      <c r="C24" s="4" t="s">
        <v>297</v>
      </c>
      <c r="D24" s="15">
        <v>1300</v>
      </c>
      <c r="E24" s="15">
        <f t="shared" si="2"/>
        <v>91.000000000000014</v>
      </c>
      <c r="F24" s="15">
        <f t="shared" si="1"/>
        <v>1391</v>
      </c>
      <c r="G24" s="29" t="s">
        <v>298</v>
      </c>
      <c r="H24" s="5">
        <v>1</v>
      </c>
      <c r="I24" s="4">
        <v>44356</v>
      </c>
    </row>
    <row r="25" spans="1:9">
      <c r="A25" s="4" t="s">
        <v>299</v>
      </c>
      <c r="B25" s="4" t="s">
        <v>300</v>
      </c>
      <c r="C25" s="4" t="s">
        <v>301</v>
      </c>
      <c r="D25" s="15">
        <v>6418.4</v>
      </c>
      <c r="E25" s="15">
        <f t="shared" si="2"/>
        <v>449.28800000000001</v>
      </c>
      <c r="F25" s="15">
        <f t="shared" si="1"/>
        <v>6867.6880000000001</v>
      </c>
      <c r="G25" s="29" t="s">
        <v>302</v>
      </c>
      <c r="H25" s="5">
        <v>1</v>
      </c>
      <c r="I25" s="4">
        <v>44356</v>
      </c>
    </row>
    <row r="26" spans="1:9">
      <c r="A26" s="4" t="s">
        <v>303</v>
      </c>
      <c r="B26" s="4" t="s">
        <v>304</v>
      </c>
      <c r="C26" s="4" t="s">
        <v>305</v>
      </c>
      <c r="D26" s="15">
        <v>3350</v>
      </c>
      <c r="E26" s="15">
        <f t="shared" si="2"/>
        <v>234.50000000000003</v>
      </c>
      <c r="F26" s="15">
        <f t="shared" si="1"/>
        <v>3584.5</v>
      </c>
      <c r="G26" s="29" t="s">
        <v>306</v>
      </c>
      <c r="H26" s="5">
        <v>1</v>
      </c>
      <c r="I26" s="4">
        <v>44363</v>
      </c>
    </row>
    <row r="27" spans="1:9">
      <c r="A27" s="4" t="s">
        <v>307</v>
      </c>
      <c r="B27" s="4" t="s">
        <v>308</v>
      </c>
      <c r="C27" s="4" t="s">
        <v>309</v>
      </c>
      <c r="D27" s="15">
        <v>14200</v>
      </c>
      <c r="E27" s="15">
        <f t="shared" si="2"/>
        <v>994.00000000000011</v>
      </c>
      <c r="F27" s="15">
        <f t="shared" si="1"/>
        <v>15194</v>
      </c>
      <c r="G27" s="29" t="s">
        <v>310</v>
      </c>
      <c r="H27" s="5">
        <v>1</v>
      </c>
      <c r="I27" s="4">
        <v>44365</v>
      </c>
    </row>
    <row r="28" spans="1:9" ht="22.5">
      <c r="A28" s="4" t="s">
        <v>311</v>
      </c>
      <c r="B28" s="4" t="s">
        <v>312</v>
      </c>
      <c r="C28" s="4" t="s">
        <v>313</v>
      </c>
      <c r="D28" s="15">
        <v>10140</v>
      </c>
      <c r="E28" s="15">
        <f>+D28*0</f>
        <v>0</v>
      </c>
      <c r="F28" s="15">
        <f t="shared" si="1"/>
        <v>10140</v>
      </c>
      <c r="G28" s="29" t="s">
        <v>314</v>
      </c>
      <c r="H28" s="5">
        <v>2</v>
      </c>
      <c r="I28" s="4">
        <v>44369</v>
      </c>
    </row>
    <row r="29" spans="1:9">
      <c r="A29" s="4" t="s">
        <v>315</v>
      </c>
      <c r="B29" s="4" t="s">
        <v>101</v>
      </c>
      <c r="C29" s="4" t="s">
        <v>102</v>
      </c>
      <c r="D29" s="15">
        <v>1200</v>
      </c>
      <c r="E29" s="15">
        <f>+D29*0.07</f>
        <v>84.000000000000014</v>
      </c>
      <c r="F29" s="15">
        <f>+D29+E29</f>
        <v>1284</v>
      </c>
      <c r="G29" s="29" t="s">
        <v>316</v>
      </c>
      <c r="H29" s="5">
        <v>1</v>
      </c>
      <c r="I29" s="4">
        <v>44377</v>
      </c>
    </row>
  </sheetData>
  <mergeCells count="1">
    <mergeCell ref="A1:I1"/>
  </mergeCells>
  <pageMargins left="0.7" right="0.7" top="0.75" bottom="0.75" header="0.3" footer="0.3"/>
  <pageSetup paperSize="9" scale="49" orientation="portrait" r:id="rId1"/>
  <ignoredErrors>
    <ignoredError sqref="E2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DF34-69D7-4E31-9FCB-FD2310031711}">
  <sheetPr>
    <tabColor theme="4" tint="0.59999389629810485"/>
    <pageSetUpPr fitToPage="1"/>
  </sheetPr>
  <dimension ref="A1:I38"/>
  <sheetViews>
    <sheetView zoomScale="98" zoomScaleNormal="98" workbookViewId="0">
      <selection activeCell="G12" sqref="G12"/>
    </sheetView>
  </sheetViews>
  <sheetFormatPr baseColWidth="10" defaultColWidth="11.42578125" defaultRowHeight="11.25"/>
  <cols>
    <col min="1" max="2" width="11.42578125" style="1"/>
    <col min="3" max="3" width="36" style="1" customWidth="1"/>
    <col min="4" max="4" width="11.42578125" style="1"/>
    <col min="5" max="6" width="11.42578125" style="1" customWidth="1"/>
    <col min="7" max="7" width="57.5703125" style="1" customWidth="1"/>
    <col min="8" max="9" width="11.42578125" style="1" customWidth="1"/>
    <col min="10" max="16384" width="11.42578125" style="1"/>
  </cols>
  <sheetData>
    <row r="1" spans="1:9" ht="23.25" customHeight="1" thickBot="1">
      <c r="A1" s="77" t="s">
        <v>317</v>
      </c>
      <c r="B1" s="78"/>
      <c r="C1" s="78"/>
      <c r="D1" s="78"/>
      <c r="E1" s="78"/>
      <c r="F1" s="78"/>
      <c r="G1" s="78"/>
      <c r="H1" s="78"/>
      <c r="I1" s="79"/>
    </row>
    <row r="2" spans="1:9" ht="22.5">
      <c r="A2" s="27" t="s">
        <v>770</v>
      </c>
      <c r="B2" s="2" t="s">
        <v>1</v>
      </c>
      <c r="C2" s="2" t="s">
        <v>2</v>
      </c>
      <c r="D2" s="35" t="s">
        <v>771</v>
      </c>
      <c r="E2" s="35" t="s">
        <v>769</v>
      </c>
      <c r="F2" s="35" t="s">
        <v>772</v>
      </c>
      <c r="G2" s="2" t="s">
        <v>3</v>
      </c>
      <c r="H2" s="2" t="s">
        <v>119</v>
      </c>
      <c r="I2" s="3" t="s">
        <v>5</v>
      </c>
    </row>
    <row r="3" spans="1:9" s="6" customFormat="1">
      <c r="A3" s="36" t="s">
        <v>318</v>
      </c>
      <c r="B3" s="4" t="s">
        <v>319</v>
      </c>
      <c r="C3" s="37" t="s">
        <v>320</v>
      </c>
      <c r="D3" s="15">
        <v>6325</v>
      </c>
      <c r="E3" s="15">
        <f>+D3*0.07</f>
        <v>442.75000000000006</v>
      </c>
      <c r="F3" s="15">
        <f t="shared" ref="F3:F28" si="0">+D3+E3</f>
        <v>6767.75</v>
      </c>
      <c r="G3" s="29" t="s">
        <v>321</v>
      </c>
      <c r="H3" s="5">
        <v>1</v>
      </c>
      <c r="I3" s="38">
        <v>44201</v>
      </c>
    </row>
    <row r="4" spans="1:9" s="6" customFormat="1" ht="20.25" customHeight="1">
      <c r="A4" s="36" t="s">
        <v>354</v>
      </c>
      <c r="B4" s="4" t="s">
        <v>45</v>
      </c>
      <c r="C4" s="37" t="s">
        <v>46</v>
      </c>
      <c r="D4" s="15">
        <v>11460.82</v>
      </c>
      <c r="E4" s="15">
        <f>+D4*0.07</f>
        <v>802.25740000000008</v>
      </c>
      <c r="F4" s="15">
        <f t="shared" si="0"/>
        <v>12263.0774</v>
      </c>
      <c r="G4" s="29" t="s">
        <v>355</v>
      </c>
      <c r="H4" s="5">
        <v>1</v>
      </c>
      <c r="I4" s="38" t="s">
        <v>356</v>
      </c>
    </row>
    <row r="5" spans="1:9" s="6" customFormat="1" ht="22.5">
      <c r="A5" s="36" t="s">
        <v>334</v>
      </c>
      <c r="B5" s="4" t="s">
        <v>335</v>
      </c>
      <c r="C5" s="37" t="s">
        <v>336</v>
      </c>
      <c r="D5" s="15">
        <v>14880</v>
      </c>
      <c r="E5" s="15">
        <f>D5*0.03</f>
        <v>446.4</v>
      </c>
      <c r="F5" s="15">
        <f t="shared" si="0"/>
        <v>15326.4</v>
      </c>
      <c r="G5" s="29" t="s">
        <v>337</v>
      </c>
      <c r="H5" s="5">
        <v>1</v>
      </c>
      <c r="I5" s="38">
        <v>44211</v>
      </c>
    </row>
    <row r="6" spans="1:9" s="6" customFormat="1" ht="24" customHeight="1">
      <c r="A6" s="36" t="s">
        <v>408</v>
      </c>
      <c r="B6" s="4" t="s">
        <v>409</v>
      </c>
      <c r="C6" s="37" t="s">
        <v>410</v>
      </c>
      <c r="D6" s="15">
        <v>10269.48</v>
      </c>
      <c r="E6" s="15">
        <f>+D6*0.07</f>
        <v>718.86360000000002</v>
      </c>
      <c r="F6" s="15">
        <f t="shared" si="0"/>
        <v>10988.3436</v>
      </c>
      <c r="G6" s="29" t="s">
        <v>411</v>
      </c>
      <c r="H6" s="5">
        <v>1</v>
      </c>
      <c r="I6" s="38">
        <v>44286</v>
      </c>
    </row>
    <row r="7" spans="1:9" s="6" customFormat="1">
      <c r="A7" s="36" t="s">
        <v>351</v>
      </c>
      <c r="B7" s="4" t="s">
        <v>276</v>
      </c>
      <c r="C7" s="37" t="s">
        <v>352</v>
      </c>
      <c r="D7" s="15">
        <v>3708.57</v>
      </c>
      <c r="E7" s="15">
        <v>0</v>
      </c>
      <c r="F7" s="15">
        <f t="shared" si="0"/>
        <v>3708.57</v>
      </c>
      <c r="G7" s="29" t="s">
        <v>353</v>
      </c>
      <c r="H7" s="5">
        <v>2</v>
      </c>
      <c r="I7" s="38">
        <v>44223</v>
      </c>
    </row>
    <row r="8" spans="1:9" s="6" customFormat="1" ht="33.75">
      <c r="A8" s="36" t="s">
        <v>369</v>
      </c>
      <c r="B8" s="4" t="s">
        <v>370</v>
      </c>
      <c r="C8" s="37" t="s">
        <v>371</v>
      </c>
      <c r="D8" s="15">
        <v>8472</v>
      </c>
      <c r="E8" s="15">
        <f t="shared" ref="E8:E13" si="1">+D8*0.07</f>
        <v>593.04000000000008</v>
      </c>
      <c r="F8" s="15">
        <f t="shared" si="0"/>
        <v>9065.0400000000009</v>
      </c>
      <c r="G8" s="29" t="s">
        <v>372</v>
      </c>
      <c r="H8" s="5">
        <v>1</v>
      </c>
      <c r="I8" s="38">
        <v>44242</v>
      </c>
    </row>
    <row r="9" spans="1:9" s="6" customFormat="1" ht="22.5">
      <c r="A9" s="36" t="s">
        <v>412</v>
      </c>
      <c r="B9" s="4" t="s">
        <v>74</v>
      </c>
      <c r="C9" s="37" t="s">
        <v>75</v>
      </c>
      <c r="D9" s="15">
        <v>9943.41</v>
      </c>
      <c r="E9" s="15">
        <f t="shared" si="1"/>
        <v>696.03870000000006</v>
      </c>
      <c r="F9" s="15">
        <f t="shared" si="0"/>
        <v>10639.448700000001</v>
      </c>
      <c r="G9" s="29" t="s">
        <v>413</v>
      </c>
      <c r="H9" s="5">
        <v>1</v>
      </c>
      <c r="I9" s="38">
        <v>44286</v>
      </c>
    </row>
    <row r="10" spans="1:9" s="6" customFormat="1" ht="22.5">
      <c r="A10" s="36" t="s">
        <v>361</v>
      </c>
      <c r="B10" s="4" t="s">
        <v>362</v>
      </c>
      <c r="C10" s="37" t="s">
        <v>363</v>
      </c>
      <c r="D10" s="15">
        <v>12429</v>
      </c>
      <c r="E10" s="15">
        <f t="shared" si="1"/>
        <v>870.03000000000009</v>
      </c>
      <c r="F10" s="15">
        <f t="shared" si="0"/>
        <v>13299.03</v>
      </c>
      <c r="G10" s="29" t="s">
        <v>364</v>
      </c>
      <c r="H10" s="5">
        <v>10</v>
      </c>
      <c r="I10" s="38">
        <v>44228</v>
      </c>
    </row>
    <row r="11" spans="1:9" s="6" customFormat="1" ht="22.5">
      <c r="A11" s="36" t="s">
        <v>377</v>
      </c>
      <c r="B11" s="4" t="s">
        <v>378</v>
      </c>
      <c r="C11" s="37" t="s">
        <v>379</v>
      </c>
      <c r="D11" s="15">
        <v>11000</v>
      </c>
      <c r="E11" s="15">
        <f t="shared" si="1"/>
        <v>770.00000000000011</v>
      </c>
      <c r="F11" s="15">
        <f t="shared" si="0"/>
        <v>11770</v>
      </c>
      <c r="G11" s="29" t="s">
        <v>380</v>
      </c>
      <c r="H11" s="5">
        <v>11</v>
      </c>
      <c r="I11" s="38">
        <v>44224</v>
      </c>
    </row>
    <row r="12" spans="1:9" s="6" customFormat="1">
      <c r="A12" s="36" t="s">
        <v>349</v>
      </c>
      <c r="B12" s="4" t="s">
        <v>304</v>
      </c>
      <c r="C12" s="37" t="s">
        <v>305</v>
      </c>
      <c r="D12" s="15">
        <v>5992.5</v>
      </c>
      <c r="E12" s="15">
        <f t="shared" si="1"/>
        <v>419.47500000000002</v>
      </c>
      <c r="F12" s="15">
        <f t="shared" si="0"/>
        <v>6411.9750000000004</v>
      </c>
      <c r="G12" s="29" t="s">
        <v>350</v>
      </c>
      <c r="H12" s="5">
        <v>1</v>
      </c>
      <c r="I12" s="38">
        <v>44221</v>
      </c>
    </row>
    <row r="13" spans="1:9" s="6" customFormat="1">
      <c r="A13" s="36" t="s">
        <v>338</v>
      </c>
      <c r="B13" s="4" t="s">
        <v>339</v>
      </c>
      <c r="C13" s="37" t="s">
        <v>239</v>
      </c>
      <c r="D13" s="15">
        <v>3410</v>
      </c>
      <c r="E13" s="15">
        <f t="shared" si="1"/>
        <v>238.70000000000002</v>
      </c>
      <c r="F13" s="15">
        <f t="shared" si="0"/>
        <v>3648.7</v>
      </c>
      <c r="G13" s="29" t="s">
        <v>340</v>
      </c>
      <c r="H13" s="5">
        <v>1</v>
      </c>
      <c r="I13" s="38">
        <v>44216</v>
      </c>
    </row>
    <row r="14" spans="1:9" s="6" customFormat="1">
      <c r="A14" s="36" t="s">
        <v>357</v>
      </c>
      <c r="B14" s="4" t="s">
        <v>358</v>
      </c>
      <c r="C14" s="37" t="s">
        <v>359</v>
      </c>
      <c r="D14" s="15">
        <v>6051.2</v>
      </c>
      <c r="E14" s="15">
        <v>0</v>
      </c>
      <c r="F14" s="15">
        <f t="shared" si="0"/>
        <v>6051.2</v>
      </c>
      <c r="G14" s="29" t="s">
        <v>360</v>
      </c>
      <c r="H14" s="5">
        <v>24</v>
      </c>
      <c r="I14" s="38">
        <v>44223</v>
      </c>
    </row>
    <row r="15" spans="1:9" s="6" customFormat="1">
      <c r="A15" s="36" t="s">
        <v>326</v>
      </c>
      <c r="B15" s="4" t="s">
        <v>327</v>
      </c>
      <c r="C15" s="37" t="s">
        <v>328</v>
      </c>
      <c r="D15" s="15">
        <v>8722.7099999999991</v>
      </c>
      <c r="E15" s="15">
        <f>+D15*0.07</f>
        <v>610.58969999999999</v>
      </c>
      <c r="F15" s="15">
        <f t="shared" si="0"/>
        <v>9333.2996999999996</v>
      </c>
      <c r="G15" s="29" t="s">
        <v>329</v>
      </c>
      <c r="H15" s="5">
        <v>3</v>
      </c>
      <c r="I15" s="38">
        <v>44203</v>
      </c>
    </row>
    <row r="16" spans="1:9" s="6" customFormat="1" ht="22.5">
      <c r="A16" s="36" t="s">
        <v>396</v>
      </c>
      <c r="B16" s="4" t="s">
        <v>397</v>
      </c>
      <c r="C16" s="37" t="s">
        <v>398</v>
      </c>
      <c r="D16" s="15">
        <v>2700</v>
      </c>
      <c r="E16" s="15">
        <v>0</v>
      </c>
      <c r="F16" s="15">
        <f t="shared" si="0"/>
        <v>2700</v>
      </c>
      <c r="G16" s="29" t="s">
        <v>399</v>
      </c>
      <c r="H16" s="5">
        <v>2</v>
      </c>
      <c r="I16" s="38">
        <v>44270</v>
      </c>
    </row>
    <row r="17" spans="1:9" s="6" customFormat="1">
      <c r="A17" s="36" t="s">
        <v>322</v>
      </c>
      <c r="B17" s="4" t="s">
        <v>323</v>
      </c>
      <c r="C17" s="37" t="s">
        <v>324</v>
      </c>
      <c r="D17" s="15">
        <v>5700</v>
      </c>
      <c r="E17" s="15">
        <f>+D17*0.07</f>
        <v>399.00000000000006</v>
      </c>
      <c r="F17" s="15">
        <f t="shared" si="0"/>
        <v>6099</v>
      </c>
      <c r="G17" s="29" t="s">
        <v>325</v>
      </c>
      <c r="H17" s="5">
        <v>1</v>
      </c>
      <c r="I17" s="38">
        <v>44201</v>
      </c>
    </row>
    <row r="18" spans="1:9" s="6" customFormat="1" ht="22.5">
      <c r="A18" s="36" t="s">
        <v>385</v>
      </c>
      <c r="B18" s="4" t="s">
        <v>7</v>
      </c>
      <c r="C18" s="37" t="s">
        <v>386</v>
      </c>
      <c r="D18" s="15">
        <v>8000</v>
      </c>
      <c r="E18" s="15">
        <f>+D18*0.07</f>
        <v>560</v>
      </c>
      <c r="F18" s="15">
        <f t="shared" si="0"/>
        <v>8560</v>
      </c>
      <c r="G18" s="29" t="s">
        <v>387</v>
      </c>
      <c r="H18" s="5">
        <v>2</v>
      </c>
      <c r="I18" s="38">
        <v>44259</v>
      </c>
    </row>
    <row r="19" spans="1:9" s="6" customFormat="1">
      <c r="A19" s="4" t="s">
        <v>392</v>
      </c>
      <c r="B19" s="4" t="s">
        <v>393</v>
      </c>
      <c r="C19" s="37" t="s">
        <v>394</v>
      </c>
      <c r="D19" s="15">
        <v>12605.98</v>
      </c>
      <c r="E19" s="15">
        <f>+D19*0.07</f>
        <v>882.41860000000008</v>
      </c>
      <c r="F19" s="15">
        <f t="shared" si="0"/>
        <v>13488.3986</v>
      </c>
      <c r="G19" s="29" t="s">
        <v>395</v>
      </c>
      <c r="H19" s="5">
        <v>1</v>
      </c>
      <c r="I19" s="4">
        <v>44267</v>
      </c>
    </row>
    <row r="20" spans="1:9" s="6" customFormat="1" ht="22.5">
      <c r="A20" s="4" t="s">
        <v>381</v>
      </c>
      <c r="B20" s="4" t="s">
        <v>382</v>
      </c>
      <c r="C20" s="37" t="s">
        <v>383</v>
      </c>
      <c r="D20" s="15">
        <v>5375</v>
      </c>
      <c r="E20" s="15">
        <f>+D20*0.07</f>
        <v>376.25000000000006</v>
      </c>
      <c r="F20" s="15">
        <f t="shared" si="0"/>
        <v>5751.25</v>
      </c>
      <c r="G20" s="29" t="s">
        <v>384</v>
      </c>
      <c r="H20" s="5">
        <v>9</v>
      </c>
      <c r="I20" s="4">
        <v>44257</v>
      </c>
    </row>
    <row r="21" spans="1:9" s="6" customFormat="1">
      <c r="A21" s="4" t="s">
        <v>400</v>
      </c>
      <c r="B21" s="4" t="s">
        <v>401</v>
      </c>
      <c r="C21" s="37" t="s">
        <v>402</v>
      </c>
      <c r="D21" s="15">
        <v>3878.96</v>
      </c>
      <c r="E21" s="15">
        <f>+D21*0.07</f>
        <v>271.52720000000005</v>
      </c>
      <c r="F21" s="15">
        <f t="shared" si="0"/>
        <v>4150.4872000000005</v>
      </c>
      <c r="G21" s="29" t="s">
        <v>403</v>
      </c>
      <c r="H21" s="5">
        <v>1</v>
      </c>
      <c r="I21" s="4">
        <v>44286</v>
      </c>
    </row>
    <row r="22" spans="1:9" s="6" customFormat="1" ht="24.75" customHeight="1">
      <c r="A22" s="4" t="s">
        <v>365</v>
      </c>
      <c r="B22" s="4" t="s">
        <v>366</v>
      </c>
      <c r="C22" s="37" t="s">
        <v>367</v>
      </c>
      <c r="D22" s="15">
        <v>3215.1</v>
      </c>
      <c r="E22" s="15">
        <v>0</v>
      </c>
      <c r="F22" s="15">
        <f t="shared" si="0"/>
        <v>3215.1</v>
      </c>
      <c r="G22" s="29" t="s">
        <v>368</v>
      </c>
      <c r="H22" s="5">
        <v>1</v>
      </c>
      <c r="I22" s="4">
        <v>44231</v>
      </c>
    </row>
    <row r="23" spans="1:9" s="6" customFormat="1" ht="15" customHeight="1">
      <c r="A23" s="4" t="s">
        <v>341</v>
      </c>
      <c r="B23" s="4" t="s">
        <v>342</v>
      </c>
      <c r="C23" s="37" t="s">
        <v>343</v>
      </c>
      <c r="D23" s="15">
        <v>13058.5</v>
      </c>
      <c r="E23" s="15">
        <f t="shared" ref="E23:E28" si="2">+D23*0.07</f>
        <v>914.09500000000014</v>
      </c>
      <c r="F23" s="15">
        <f t="shared" si="0"/>
        <v>13972.594999999999</v>
      </c>
      <c r="G23" s="29" t="s">
        <v>344</v>
      </c>
      <c r="H23" s="5">
        <v>3</v>
      </c>
      <c r="I23" s="4">
        <v>44221</v>
      </c>
    </row>
    <row r="24" spans="1:9" s="6" customFormat="1" ht="22.5">
      <c r="A24" s="4" t="s">
        <v>388</v>
      </c>
      <c r="B24" s="4" t="s">
        <v>389</v>
      </c>
      <c r="C24" s="37" t="s">
        <v>390</v>
      </c>
      <c r="D24" s="15">
        <v>3968.24</v>
      </c>
      <c r="E24" s="15">
        <f t="shared" si="2"/>
        <v>277.77680000000004</v>
      </c>
      <c r="F24" s="15">
        <f t="shared" si="0"/>
        <v>4246.0167999999994</v>
      </c>
      <c r="G24" s="29" t="s">
        <v>391</v>
      </c>
      <c r="H24" s="5">
        <v>1</v>
      </c>
      <c r="I24" s="4">
        <v>44258</v>
      </c>
    </row>
    <row r="25" spans="1:9" s="6" customFormat="1" ht="14.25" customHeight="1">
      <c r="A25" s="4" t="s">
        <v>330</v>
      </c>
      <c r="B25" s="4" t="s">
        <v>331</v>
      </c>
      <c r="C25" s="37" t="s">
        <v>332</v>
      </c>
      <c r="D25" s="15">
        <v>11520</v>
      </c>
      <c r="E25" s="15">
        <f t="shared" si="2"/>
        <v>806.40000000000009</v>
      </c>
      <c r="F25" s="15">
        <f t="shared" si="0"/>
        <v>12326.4</v>
      </c>
      <c r="G25" s="29" t="s">
        <v>333</v>
      </c>
      <c r="H25" s="5">
        <v>12</v>
      </c>
      <c r="I25" s="4">
        <v>44260</v>
      </c>
    </row>
    <row r="26" spans="1:9" s="6" customFormat="1" ht="24" customHeight="1">
      <c r="A26" s="4" t="s">
        <v>345</v>
      </c>
      <c r="B26" s="4" t="s">
        <v>346</v>
      </c>
      <c r="C26" s="37" t="s">
        <v>347</v>
      </c>
      <c r="D26" s="15">
        <v>5377.56</v>
      </c>
      <c r="E26" s="15">
        <f t="shared" si="2"/>
        <v>376.42920000000004</v>
      </c>
      <c r="F26" s="15">
        <f t="shared" si="0"/>
        <v>5753.9892</v>
      </c>
      <c r="G26" s="29" t="s">
        <v>348</v>
      </c>
      <c r="H26" s="5">
        <v>12</v>
      </c>
      <c r="I26" s="4">
        <v>44221</v>
      </c>
    </row>
    <row r="27" spans="1:9" s="6" customFormat="1" ht="15" customHeight="1">
      <c r="A27" s="4" t="s">
        <v>404</v>
      </c>
      <c r="B27" s="4" t="s">
        <v>405</v>
      </c>
      <c r="C27" s="37" t="s">
        <v>406</v>
      </c>
      <c r="D27" s="15">
        <v>7622.06</v>
      </c>
      <c r="E27" s="15">
        <f t="shared" si="2"/>
        <v>533.54420000000005</v>
      </c>
      <c r="F27" s="15">
        <f t="shared" si="0"/>
        <v>8155.6042000000007</v>
      </c>
      <c r="G27" s="29" t="s">
        <v>407</v>
      </c>
      <c r="H27" s="5">
        <v>1</v>
      </c>
      <c r="I27" s="4">
        <v>44286</v>
      </c>
    </row>
    <row r="28" spans="1:9" s="6" customFormat="1" ht="15" customHeight="1">
      <c r="A28" s="4" t="s">
        <v>373</v>
      </c>
      <c r="B28" s="4" t="s">
        <v>374</v>
      </c>
      <c r="C28" s="37" t="s">
        <v>375</v>
      </c>
      <c r="D28" s="15">
        <v>7702.98</v>
      </c>
      <c r="E28" s="15">
        <f t="shared" si="2"/>
        <v>539.20860000000005</v>
      </c>
      <c r="F28" s="15">
        <f t="shared" si="0"/>
        <v>8242.1885999999995</v>
      </c>
      <c r="G28" s="29" t="s">
        <v>376</v>
      </c>
      <c r="H28" s="5">
        <v>1</v>
      </c>
      <c r="I28" s="4">
        <v>44244</v>
      </c>
    </row>
    <row r="31" spans="1:9">
      <c r="F31" s="7"/>
    </row>
    <row r="32" spans="1:9">
      <c r="F32" s="7"/>
    </row>
    <row r="35" spans="6:6">
      <c r="F35" s="7"/>
    </row>
    <row r="38" spans="6:6">
      <c r="F38" s="7"/>
    </row>
  </sheetData>
  <sortState xmlns:xlrd2="http://schemas.microsoft.com/office/spreadsheetml/2017/richdata2" ref="A3:I28">
    <sortCondition ref="G3:G28"/>
  </sortState>
  <mergeCells count="1">
    <mergeCell ref="A1:I1"/>
  </mergeCells>
  <printOptions gridLines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69BE-90D5-46E4-904C-4B9EDA363164}">
  <sheetPr>
    <tabColor theme="9" tint="0.59999389629810485"/>
    <pageSetUpPr fitToPage="1"/>
  </sheetPr>
  <dimension ref="A1:I27"/>
  <sheetViews>
    <sheetView zoomScaleNormal="100" workbookViewId="0">
      <selection activeCell="G12" sqref="G12"/>
    </sheetView>
  </sheetViews>
  <sheetFormatPr baseColWidth="10" defaultColWidth="11.42578125" defaultRowHeight="15"/>
  <cols>
    <col min="3" max="3" width="38" customWidth="1"/>
    <col min="4" max="4" width="11.5703125" customWidth="1"/>
    <col min="5" max="5" width="9.85546875" bestFit="1" customWidth="1"/>
    <col min="6" max="6" width="10.85546875" bestFit="1" customWidth="1"/>
    <col min="7" max="7" width="57.85546875" customWidth="1"/>
    <col min="8" max="8" width="9.85546875" customWidth="1"/>
    <col min="9" max="9" width="9.5703125" customWidth="1"/>
  </cols>
  <sheetData>
    <row r="1" spans="1:9" ht="15.75" customHeight="1" thickBot="1">
      <c r="A1" s="80" t="s">
        <v>414</v>
      </c>
      <c r="B1" s="81"/>
      <c r="C1" s="81"/>
      <c r="D1" s="81"/>
      <c r="E1" s="81"/>
      <c r="F1" s="81"/>
      <c r="G1" s="81"/>
      <c r="H1" s="81"/>
      <c r="I1" s="82"/>
    </row>
    <row r="2" spans="1:9" ht="22.5">
      <c r="A2" s="27" t="s">
        <v>770</v>
      </c>
      <c r="B2" s="39" t="s">
        <v>1</v>
      </c>
      <c r="C2" s="39" t="s">
        <v>2</v>
      </c>
      <c r="D2" s="35" t="s">
        <v>771</v>
      </c>
      <c r="E2" s="35" t="s">
        <v>769</v>
      </c>
      <c r="F2" s="35" t="s">
        <v>772</v>
      </c>
      <c r="G2" s="39" t="s">
        <v>3</v>
      </c>
      <c r="H2" s="39" t="s">
        <v>4</v>
      </c>
      <c r="I2" s="40" t="s">
        <v>5</v>
      </c>
    </row>
    <row r="3" spans="1:9">
      <c r="A3" s="36" t="s">
        <v>415</v>
      </c>
      <c r="B3" s="4" t="s">
        <v>41</v>
      </c>
      <c r="C3" s="41" t="s">
        <v>416</v>
      </c>
      <c r="D3" s="15">
        <v>6250</v>
      </c>
      <c r="E3" s="15">
        <v>0</v>
      </c>
      <c r="F3" s="15">
        <f>+D3+E3</f>
        <v>6250</v>
      </c>
      <c r="G3" s="29" t="s">
        <v>417</v>
      </c>
      <c r="H3" s="5">
        <v>1</v>
      </c>
      <c r="I3" s="42">
        <v>44109</v>
      </c>
    </row>
    <row r="4" spans="1:9" ht="18" customHeight="1">
      <c r="A4" s="36" t="s">
        <v>418</v>
      </c>
      <c r="B4" s="4" t="s">
        <v>254</v>
      </c>
      <c r="C4" s="41" t="s">
        <v>255</v>
      </c>
      <c r="D4" s="15">
        <v>13033.57</v>
      </c>
      <c r="E4" s="15">
        <f>+D4*0.07</f>
        <v>912.34990000000005</v>
      </c>
      <c r="F4" s="15">
        <f t="shared" ref="F4:F27" si="0">+D4+E4</f>
        <v>13945.919899999999</v>
      </c>
      <c r="G4" s="43" t="s">
        <v>419</v>
      </c>
      <c r="H4" s="5">
        <v>1</v>
      </c>
      <c r="I4" s="42">
        <v>44123</v>
      </c>
    </row>
    <row r="5" spans="1:9">
      <c r="A5" s="36" t="s">
        <v>420</v>
      </c>
      <c r="B5" s="4" t="s">
        <v>45</v>
      </c>
      <c r="C5" s="41" t="s">
        <v>46</v>
      </c>
      <c r="D5" s="15">
        <v>8730.5</v>
      </c>
      <c r="E5" s="15">
        <f>+D5*0.07</f>
        <v>611.1350000000001</v>
      </c>
      <c r="F5" s="15">
        <f t="shared" si="0"/>
        <v>9341.6350000000002</v>
      </c>
      <c r="G5" s="44" t="s">
        <v>421</v>
      </c>
      <c r="H5" s="5">
        <v>1</v>
      </c>
      <c r="I5" s="42">
        <v>44123</v>
      </c>
    </row>
    <row r="6" spans="1:9">
      <c r="A6" s="36" t="s">
        <v>422</v>
      </c>
      <c r="B6" s="4" t="s">
        <v>29</v>
      </c>
      <c r="C6" s="41" t="s">
        <v>30</v>
      </c>
      <c r="D6" s="15">
        <v>7652.16</v>
      </c>
      <c r="E6" s="15">
        <f t="shared" ref="E6:E19" si="1">+D6*0.07</f>
        <v>535.65120000000002</v>
      </c>
      <c r="F6" s="15">
        <f t="shared" si="0"/>
        <v>8187.8112000000001</v>
      </c>
      <c r="G6" s="29" t="s">
        <v>423</v>
      </c>
      <c r="H6" s="5">
        <v>1</v>
      </c>
      <c r="I6" s="42">
        <v>44125</v>
      </c>
    </row>
    <row r="7" spans="1:9">
      <c r="A7" s="36" t="s">
        <v>424</v>
      </c>
      <c r="B7" s="4" t="s">
        <v>425</v>
      </c>
      <c r="C7" s="41" t="s">
        <v>426</v>
      </c>
      <c r="D7" s="15">
        <v>5112</v>
      </c>
      <c r="E7" s="15">
        <f t="shared" si="1"/>
        <v>357.84000000000003</v>
      </c>
      <c r="F7" s="15">
        <f t="shared" si="0"/>
        <v>5469.84</v>
      </c>
      <c r="G7" s="29" t="s">
        <v>427</v>
      </c>
      <c r="H7" s="5">
        <v>12</v>
      </c>
      <c r="I7" s="42">
        <v>44125</v>
      </c>
    </row>
    <row r="8" spans="1:9" ht="22.5">
      <c r="A8" s="36" t="s">
        <v>428</v>
      </c>
      <c r="B8" s="4" t="s">
        <v>429</v>
      </c>
      <c r="C8" s="41" t="s">
        <v>430</v>
      </c>
      <c r="D8" s="15">
        <v>3496</v>
      </c>
      <c r="E8" s="15">
        <f t="shared" si="1"/>
        <v>244.72000000000003</v>
      </c>
      <c r="F8" s="15">
        <f t="shared" si="0"/>
        <v>3740.7200000000003</v>
      </c>
      <c r="G8" s="44" t="s">
        <v>431</v>
      </c>
      <c r="H8" s="5">
        <v>1</v>
      </c>
      <c r="I8" s="42">
        <v>44144</v>
      </c>
    </row>
    <row r="9" spans="1:9" ht="22.5">
      <c r="A9" s="36" t="s">
        <v>432</v>
      </c>
      <c r="B9" s="4" t="s">
        <v>58</v>
      </c>
      <c r="C9" s="41" t="s">
        <v>59</v>
      </c>
      <c r="D9" s="15">
        <v>2961.25</v>
      </c>
      <c r="E9" s="15">
        <f t="shared" si="1"/>
        <v>207.28750000000002</v>
      </c>
      <c r="F9" s="15">
        <f t="shared" si="0"/>
        <v>3168.5374999999999</v>
      </c>
      <c r="G9" s="44" t="s">
        <v>433</v>
      </c>
      <c r="H9" s="5">
        <v>1</v>
      </c>
      <c r="I9" s="42">
        <v>44146</v>
      </c>
    </row>
    <row r="10" spans="1:9" ht="22.5">
      <c r="A10" s="36" t="s">
        <v>434</v>
      </c>
      <c r="B10" s="4" t="s">
        <v>435</v>
      </c>
      <c r="C10" s="41" t="s">
        <v>436</v>
      </c>
      <c r="D10" s="15">
        <v>13332.8</v>
      </c>
      <c r="E10" s="15">
        <f t="shared" si="1"/>
        <v>933.29600000000005</v>
      </c>
      <c r="F10" s="15">
        <f t="shared" si="0"/>
        <v>14266.096</v>
      </c>
      <c r="G10" s="44" t="s">
        <v>437</v>
      </c>
      <c r="H10" s="5">
        <v>1</v>
      </c>
      <c r="I10" s="42">
        <v>44147</v>
      </c>
    </row>
    <row r="11" spans="1:9">
      <c r="A11" s="36" t="s">
        <v>438</v>
      </c>
      <c r="B11" s="4" t="s">
        <v>70</v>
      </c>
      <c r="C11" s="41" t="s">
        <v>439</v>
      </c>
      <c r="D11" s="15">
        <v>10356</v>
      </c>
      <c r="E11" s="15">
        <f t="shared" si="1"/>
        <v>724.92000000000007</v>
      </c>
      <c r="F11" s="15">
        <f t="shared" si="0"/>
        <v>11080.92</v>
      </c>
      <c r="G11" s="44" t="s">
        <v>440</v>
      </c>
      <c r="H11" s="5">
        <v>1</v>
      </c>
      <c r="I11" s="42">
        <v>44151</v>
      </c>
    </row>
    <row r="12" spans="1:9">
      <c r="A12" s="36" t="s">
        <v>441</v>
      </c>
      <c r="B12" s="4" t="s">
        <v>89</v>
      </c>
      <c r="C12" s="41" t="s">
        <v>90</v>
      </c>
      <c r="D12" s="15">
        <v>4730</v>
      </c>
      <c r="E12" s="15">
        <v>0</v>
      </c>
      <c r="F12" s="15">
        <f t="shared" si="0"/>
        <v>4730</v>
      </c>
      <c r="G12" s="44" t="s">
        <v>442</v>
      </c>
      <c r="H12" s="5">
        <v>1</v>
      </c>
      <c r="I12" s="42">
        <v>44155</v>
      </c>
    </row>
    <row r="13" spans="1:9">
      <c r="A13" s="36" t="s">
        <v>443</v>
      </c>
      <c r="B13" s="4" t="s">
        <v>304</v>
      </c>
      <c r="C13" s="41" t="s">
        <v>305</v>
      </c>
      <c r="D13" s="15">
        <v>3350</v>
      </c>
      <c r="E13" s="15">
        <f t="shared" si="1"/>
        <v>234.50000000000003</v>
      </c>
      <c r="F13" s="15">
        <f t="shared" si="0"/>
        <v>3584.5</v>
      </c>
      <c r="G13" s="44" t="s">
        <v>444</v>
      </c>
      <c r="H13" s="5">
        <v>1</v>
      </c>
      <c r="I13" s="42">
        <v>44155</v>
      </c>
    </row>
    <row r="14" spans="1:9" ht="22.5">
      <c r="A14" s="36" t="s">
        <v>445</v>
      </c>
      <c r="B14" s="4" t="s">
        <v>446</v>
      </c>
      <c r="C14" s="41" t="s">
        <v>447</v>
      </c>
      <c r="D14" s="15">
        <v>4007.4</v>
      </c>
      <c r="E14" s="15">
        <f t="shared" si="1"/>
        <v>280.51800000000003</v>
      </c>
      <c r="F14" s="15">
        <f t="shared" si="0"/>
        <v>4287.9179999999997</v>
      </c>
      <c r="G14" s="44" t="s">
        <v>448</v>
      </c>
      <c r="H14" s="5">
        <v>1</v>
      </c>
      <c r="I14" s="42">
        <v>44166</v>
      </c>
    </row>
    <row r="15" spans="1:9" ht="22.5">
      <c r="A15" s="36" t="s">
        <v>449</v>
      </c>
      <c r="B15" s="4" t="s">
        <v>450</v>
      </c>
      <c r="C15" s="41" t="s">
        <v>451</v>
      </c>
      <c r="D15" s="15">
        <v>7900</v>
      </c>
      <c r="E15" s="15">
        <f t="shared" si="1"/>
        <v>553</v>
      </c>
      <c r="F15" s="15">
        <f t="shared" si="0"/>
        <v>8453</v>
      </c>
      <c r="G15" s="44" t="s">
        <v>452</v>
      </c>
      <c r="H15" s="5">
        <v>6</v>
      </c>
      <c r="I15" s="42">
        <v>44166</v>
      </c>
    </row>
    <row r="16" spans="1:9" ht="22.5">
      <c r="A16" s="36" t="s">
        <v>453</v>
      </c>
      <c r="B16" s="4" t="s">
        <v>454</v>
      </c>
      <c r="C16" s="41" t="s">
        <v>455</v>
      </c>
      <c r="D16" s="15">
        <v>3217.27</v>
      </c>
      <c r="E16" s="15">
        <f t="shared" si="1"/>
        <v>225.20890000000003</v>
      </c>
      <c r="F16" s="15">
        <f t="shared" si="0"/>
        <v>3442.4789000000001</v>
      </c>
      <c r="G16" s="44" t="s">
        <v>456</v>
      </c>
      <c r="H16" s="5">
        <v>1</v>
      </c>
      <c r="I16" s="42">
        <v>44176</v>
      </c>
    </row>
    <row r="17" spans="1:9" ht="22.5">
      <c r="A17" s="36" t="s">
        <v>457</v>
      </c>
      <c r="B17" s="4" t="s">
        <v>458</v>
      </c>
      <c r="C17" s="41" t="s">
        <v>459</v>
      </c>
      <c r="D17" s="15">
        <v>4569.53</v>
      </c>
      <c r="E17" s="15">
        <f t="shared" si="1"/>
        <v>319.86709999999999</v>
      </c>
      <c r="F17" s="15">
        <f t="shared" si="0"/>
        <v>4889.3971000000001</v>
      </c>
      <c r="G17" s="44" t="s">
        <v>460</v>
      </c>
      <c r="H17" s="5">
        <v>1</v>
      </c>
      <c r="I17" s="42">
        <v>44180</v>
      </c>
    </row>
    <row r="18" spans="1:9" ht="22.5">
      <c r="A18" s="36" t="s">
        <v>461</v>
      </c>
      <c r="B18" s="4" t="s">
        <v>111</v>
      </c>
      <c r="C18" s="41" t="s">
        <v>462</v>
      </c>
      <c r="D18" s="15">
        <v>11322.44</v>
      </c>
      <c r="E18" s="15">
        <f t="shared" si="1"/>
        <v>792.57080000000008</v>
      </c>
      <c r="F18" s="15">
        <f t="shared" si="0"/>
        <v>12115.0108</v>
      </c>
      <c r="G18" s="44" t="s">
        <v>463</v>
      </c>
      <c r="H18" s="5">
        <v>12</v>
      </c>
      <c r="I18" s="42">
        <v>44187</v>
      </c>
    </row>
    <row r="19" spans="1:9" ht="33.75">
      <c r="A19" s="36" t="s">
        <v>464</v>
      </c>
      <c r="B19" s="4" t="s">
        <v>25</v>
      </c>
      <c r="C19" s="41" t="s">
        <v>26</v>
      </c>
      <c r="D19" s="15">
        <v>5200</v>
      </c>
      <c r="E19" s="15">
        <f t="shared" si="1"/>
        <v>364.00000000000006</v>
      </c>
      <c r="F19" s="15">
        <f t="shared" si="0"/>
        <v>5564</v>
      </c>
      <c r="G19" s="44" t="s">
        <v>465</v>
      </c>
      <c r="H19" s="5">
        <v>3</v>
      </c>
      <c r="I19" s="42">
        <v>44181</v>
      </c>
    </row>
    <row r="20" spans="1:9">
      <c r="A20" s="36" t="s">
        <v>466</v>
      </c>
      <c r="B20" s="4" t="s">
        <v>142</v>
      </c>
      <c r="C20" s="41" t="s">
        <v>143</v>
      </c>
      <c r="D20" s="15">
        <v>6750</v>
      </c>
      <c r="E20" s="15">
        <f>+D20*0.03</f>
        <v>202.5</v>
      </c>
      <c r="F20" s="15">
        <f t="shared" si="0"/>
        <v>6952.5</v>
      </c>
      <c r="G20" s="44" t="s">
        <v>467</v>
      </c>
      <c r="H20" s="5">
        <v>4</v>
      </c>
      <c r="I20" s="42">
        <v>44182</v>
      </c>
    </row>
    <row r="21" spans="1:9" ht="24" customHeight="1">
      <c r="A21" s="36" t="s">
        <v>468</v>
      </c>
      <c r="B21" s="4" t="s">
        <v>469</v>
      </c>
      <c r="C21" s="41" t="s">
        <v>470</v>
      </c>
      <c r="D21" s="15">
        <v>4850</v>
      </c>
      <c r="E21" s="15">
        <f t="shared" ref="E21:E27" si="2">+D21*0.07</f>
        <v>339.50000000000006</v>
      </c>
      <c r="F21" s="15">
        <f t="shared" si="0"/>
        <v>5189.5</v>
      </c>
      <c r="G21" s="44" t="s">
        <v>471</v>
      </c>
      <c r="H21" s="5">
        <v>6</v>
      </c>
      <c r="I21" s="42">
        <v>44182</v>
      </c>
    </row>
    <row r="22" spans="1:9" ht="24.75" customHeight="1">
      <c r="A22" s="36" t="s">
        <v>472</v>
      </c>
      <c r="B22" s="4" t="s">
        <v>473</v>
      </c>
      <c r="C22" s="41" t="s">
        <v>474</v>
      </c>
      <c r="D22" s="15">
        <v>12500</v>
      </c>
      <c r="E22" s="15">
        <f t="shared" si="2"/>
        <v>875.00000000000011</v>
      </c>
      <c r="F22" s="15">
        <f t="shared" si="0"/>
        <v>13375</v>
      </c>
      <c r="G22" s="44" t="s">
        <v>475</v>
      </c>
      <c r="H22" s="5">
        <v>8</v>
      </c>
      <c r="I22" s="42" t="s">
        <v>476</v>
      </c>
    </row>
    <row r="23" spans="1:9" ht="23.25" customHeight="1">
      <c r="A23" s="36" t="s">
        <v>477</v>
      </c>
      <c r="B23" s="4" t="s">
        <v>97</v>
      </c>
      <c r="C23" s="41" t="s">
        <v>98</v>
      </c>
      <c r="D23" s="15">
        <v>6986</v>
      </c>
      <c r="E23" s="15">
        <f t="shared" si="2"/>
        <v>489.02000000000004</v>
      </c>
      <c r="F23" s="15">
        <f t="shared" si="0"/>
        <v>7475.02</v>
      </c>
      <c r="G23" s="44" t="s">
        <v>478</v>
      </c>
      <c r="H23" s="5">
        <v>1</v>
      </c>
      <c r="I23" s="42">
        <v>44189</v>
      </c>
    </row>
    <row r="24" spans="1:9">
      <c r="A24" s="36" t="s">
        <v>479</v>
      </c>
      <c r="B24" s="4" t="s">
        <v>480</v>
      </c>
      <c r="C24" s="41" t="s">
        <v>481</v>
      </c>
      <c r="D24" s="15">
        <v>5500</v>
      </c>
      <c r="E24" s="15">
        <f t="shared" si="2"/>
        <v>385.00000000000006</v>
      </c>
      <c r="F24" s="15">
        <f t="shared" si="0"/>
        <v>5885</v>
      </c>
      <c r="G24" s="44" t="s">
        <v>482</v>
      </c>
      <c r="H24" s="5">
        <v>12</v>
      </c>
      <c r="I24" s="42">
        <v>44189</v>
      </c>
    </row>
    <row r="25" spans="1:9" ht="28.5" customHeight="1">
      <c r="A25" s="36" t="s">
        <v>483</v>
      </c>
      <c r="B25" s="4" t="s">
        <v>101</v>
      </c>
      <c r="C25" s="41" t="s">
        <v>102</v>
      </c>
      <c r="D25" s="15">
        <v>2700</v>
      </c>
      <c r="E25" s="15">
        <f t="shared" si="2"/>
        <v>189.00000000000003</v>
      </c>
      <c r="F25" s="15">
        <f t="shared" si="0"/>
        <v>2889</v>
      </c>
      <c r="G25" s="44" t="s">
        <v>484</v>
      </c>
      <c r="H25" s="5">
        <v>1</v>
      </c>
      <c r="I25" s="42">
        <v>44189</v>
      </c>
    </row>
    <row r="26" spans="1:9" ht="25.5" customHeight="1">
      <c r="A26" s="36" t="s">
        <v>485</v>
      </c>
      <c r="B26" s="4" t="s">
        <v>486</v>
      </c>
      <c r="C26" s="41" t="s">
        <v>487</v>
      </c>
      <c r="D26" s="15">
        <v>4865</v>
      </c>
      <c r="E26" s="15">
        <f t="shared" si="2"/>
        <v>340.55</v>
      </c>
      <c r="F26" s="15">
        <f t="shared" si="0"/>
        <v>5205.55</v>
      </c>
      <c r="G26" s="44" t="s">
        <v>488</v>
      </c>
      <c r="H26" s="5">
        <v>1</v>
      </c>
      <c r="I26" s="42">
        <v>44195</v>
      </c>
    </row>
    <row r="27" spans="1:9" ht="27" customHeight="1" thickBot="1">
      <c r="A27" s="45" t="s">
        <v>489</v>
      </c>
      <c r="B27" s="46" t="s">
        <v>405</v>
      </c>
      <c r="C27" s="47" t="s">
        <v>490</v>
      </c>
      <c r="D27" s="48">
        <v>4909.5</v>
      </c>
      <c r="E27" s="48">
        <f t="shared" si="2"/>
        <v>343.66500000000002</v>
      </c>
      <c r="F27" s="48">
        <f t="shared" si="0"/>
        <v>5253.165</v>
      </c>
      <c r="G27" s="49" t="s">
        <v>491</v>
      </c>
      <c r="H27" s="50">
        <v>1</v>
      </c>
      <c r="I27" s="51">
        <v>44195</v>
      </c>
    </row>
  </sheetData>
  <mergeCells count="1">
    <mergeCell ref="A1:I1"/>
  </mergeCells>
  <hyperlinks>
    <hyperlink ref="B19" r:id="rId1" display="https://gestiona-04.espublico.com/?x=z2a*Yb8tj60y9iFKDMEnOA" xr:uid="{7418748E-49BE-4902-A55F-DACF48C5D4B8}"/>
  </hyperlinks>
  <pageMargins left="0" right="0.70866141732283472" top="0.74803149606299213" bottom="0" header="0.31496062992125984" footer="0.31496062992125984"/>
  <pageSetup paperSize="9" scale="82" orientation="landscape" r:id="rId2"/>
  <ignoredErrors>
    <ignoredError sqref="E2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4D3D-4650-4F65-8968-EAB06509FF8A}">
  <sheetPr>
    <tabColor theme="9" tint="0.59999389629810485"/>
    <pageSetUpPr fitToPage="1"/>
  </sheetPr>
  <dimension ref="A1:J127"/>
  <sheetViews>
    <sheetView tabSelected="1" zoomScaleNormal="100" workbookViewId="0">
      <selection activeCell="G12" sqref="G12"/>
    </sheetView>
  </sheetViews>
  <sheetFormatPr baseColWidth="10" defaultColWidth="11.42578125" defaultRowHeight="15"/>
  <cols>
    <col min="3" max="3" width="31.28515625" bestFit="1" customWidth="1"/>
    <col min="7" max="7" width="39.140625" customWidth="1"/>
    <col min="8" max="8" width="8.85546875" customWidth="1"/>
    <col min="9" max="9" width="11" customWidth="1"/>
  </cols>
  <sheetData>
    <row r="1" spans="1:10" ht="24" customHeight="1" thickBot="1">
      <c r="A1" s="83" t="s">
        <v>492</v>
      </c>
      <c r="B1" s="84"/>
      <c r="C1" s="84"/>
      <c r="D1" s="84"/>
      <c r="E1" s="84"/>
      <c r="F1" s="84"/>
      <c r="G1" s="84"/>
      <c r="H1" s="84"/>
      <c r="I1" s="85"/>
    </row>
    <row r="2" spans="1:10" ht="22.5">
      <c r="A2" s="27" t="s">
        <v>770</v>
      </c>
      <c r="B2" s="2" t="s">
        <v>1</v>
      </c>
      <c r="C2" s="2" t="s">
        <v>2</v>
      </c>
      <c r="D2" s="35" t="s">
        <v>771</v>
      </c>
      <c r="E2" s="35" t="s">
        <v>769</v>
      </c>
      <c r="F2" s="35" t="s">
        <v>772</v>
      </c>
      <c r="G2" s="2" t="s">
        <v>3</v>
      </c>
      <c r="H2" s="2" t="s">
        <v>4</v>
      </c>
      <c r="I2" s="3" t="s">
        <v>5</v>
      </c>
    </row>
    <row r="3" spans="1:10">
      <c r="A3" s="36" t="s">
        <v>493</v>
      </c>
      <c r="B3" s="4" t="s">
        <v>494</v>
      </c>
      <c r="C3" s="41" t="s">
        <v>495</v>
      </c>
      <c r="D3" s="15">
        <v>4500</v>
      </c>
      <c r="E3" s="15">
        <f>+D3*0.07</f>
        <v>315.00000000000006</v>
      </c>
      <c r="F3" s="15">
        <f>+D3+E3</f>
        <v>4815</v>
      </c>
      <c r="G3" s="29" t="s">
        <v>496</v>
      </c>
      <c r="H3" s="5">
        <v>3</v>
      </c>
      <c r="I3" s="42">
        <v>44018</v>
      </c>
    </row>
    <row r="4" spans="1:10" ht="22.5">
      <c r="A4" s="36" t="s">
        <v>497</v>
      </c>
      <c r="B4" s="4" t="s">
        <v>498</v>
      </c>
      <c r="C4" s="41" t="s">
        <v>499</v>
      </c>
      <c r="D4" s="15">
        <v>11276</v>
      </c>
      <c r="E4" s="15">
        <v>0</v>
      </c>
      <c r="F4" s="15">
        <f>+D4+E4</f>
        <v>11276</v>
      </c>
      <c r="G4" s="29" t="s">
        <v>500</v>
      </c>
      <c r="H4" s="5">
        <v>1</v>
      </c>
      <c r="I4" s="38">
        <v>44022</v>
      </c>
    </row>
    <row r="5" spans="1:10" ht="14.25" customHeight="1">
      <c r="A5" s="36" t="s">
        <v>501</v>
      </c>
      <c r="B5" s="4" t="s">
        <v>167</v>
      </c>
      <c r="C5" s="41" t="s">
        <v>502</v>
      </c>
      <c r="D5" s="15">
        <v>7641.5</v>
      </c>
      <c r="E5" s="15">
        <v>534.9</v>
      </c>
      <c r="F5" s="15">
        <f>+D5+E5</f>
        <v>8176.4</v>
      </c>
      <c r="G5" s="29" t="s">
        <v>503</v>
      </c>
      <c r="H5" s="5">
        <v>5</v>
      </c>
      <c r="I5" s="38">
        <v>44049</v>
      </c>
    </row>
    <row r="6" spans="1:10" ht="22.5">
      <c r="A6" s="36" t="s">
        <v>504</v>
      </c>
      <c r="B6" s="4" t="s">
        <v>346</v>
      </c>
      <c r="C6" s="41" t="s">
        <v>505</v>
      </c>
      <c r="D6" s="15">
        <v>2708.55</v>
      </c>
      <c r="E6" s="15">
        <f>+D6*0.07</f>
        <v>189.59850000000003</v>
      </c>
      <c r="F6" s="15">
        <f>+D6+E6</f>
        <v>2898.1485000000002</v>
      </c>
      <c r="G6" s="29" t="s">
        <v>506</v>
      </c>
      <c r="H6" s="5">
        <v>12</v>
      </c>
      <c r="I6" s="38">
        <v>44036</v>
      </c>
    </row>
    <row r="7" spans="1:10">
      <c r="A7" s="36" t="s">
        <v>507</v>
      </c>
      <c r="B7" s="4" t="s">
        <v>508</v>
      </c>
      <c r="C7" s="41" t="s">
        <v>509</v>
      </c>
      <c r="D7" s="15">
        <v>3988.4</v>
      </c>
      <c r="E7" s="15">
        <f t="shared" ref="E7" si="0">+D7*0.07</f>
        <v>279.18800000000005</v>
      </c>
      <c r="F7" s="15">
        <f t="shared" ref="F7:F14" si="1">+D7+E7</f>
        <v>4267.5879999999997</v>
      </c>
      <c r="G7" s="29" t="s">
        <v>510</v>
      </c>
      <c r="H7" s="5">
        <v>1</v>
      </c>
      <c r="I7" s="38">
        <v>44050</v>
      </c>
    </row>
    <row r="8" spans="1:10">
      <c r="A8" s="36" t="s">
        <v>511</v>
      </c>
      <c r="B8" s="4" t="s">
        <v>508</v>
      </c>
      <c r="C8" s="41" t="s">
        <v>509</v>
      </c>
      <c r="D8" s="15">
        <v>12480</v>
      </c>
      <c r="E8" s="15">
        <f>+D8*0.07</f>
        <v>873.60000000000014</v>
      </c>
      <c r="F8" s="15">
        <f t="shared" si="1"/>
        <v>13353.6</v>
      </c>
      <c r="G8" s="29" t="s">
        <v>512</v>
      </c>
      <c r="H8" s="5">
        <v>1</v>
      </c>
      <c r="I8" s="38">
        <v>44050</v>
      </c>
    </row>
    <row r="9" spans="1:10" ht="33.75">
      <c r="A9" s="36" t="s">
        <v>513</v>
      </c>
      <c r="B9" s="4" t="s">
        <v>514</v>
      </c>
      <c r="C9" s="41" t="s">
        <v>515</v>
      </c>
      <c r="D9" s="15">
        <v>14993.19</v>
      </c>
      <c r="E9" s="15">
        <f>+D9*0.07</f>
        <v>1049.5233000000001</v>
      </c>
      <c r="F9" s="15">
        <f t="shared" si="1"/>
        <v>16042.713300000001</v>
      </c>
      <c r="G9" s="29" t="s">
        <v>516</v>
      </c>
      <c r="H9" s="5">
        <v>1</v>
      </c>
      <c r="I9" s="38">
        <v>44040</v>
      </c>
    </row>
    <row r="10" spans="1:10" ht="33.75">
      <c r="A10" s="36" t="s">
        <v>517</v>
      </c>
      <c r="B10" s="4" t="s">
        <v>518</v>
      </c>
      <c r="C10" s="41" t="s">
        <v>519</v>
      </c>
      <c r="D10" s="15">
        <v>8000</v>
      </c>
      <c r="E10" s="15">
        <f>+D10*0</f>
        <v>0</v>
      </c>
      <c r="F10" s="15">
        <f t="shared" si="1"/>
        <v>8000</v>
      </c>
      <c r="G10" s="29" t="s">
        <v>520</v>
      </c>
      <c r="H10" s="5">
        <v>1</v>
      </c>
      <c r="I10" s="38">
        <v>44049</v>
      </c>
    </row>
    <row r="11" spans="1:10" ht="22.5">
      <c r="A11" s="36" t="s">
        <v>521</v>
      </c>
      <c r="B11" s="4" t="s">
        <v>254</v>
      </c>
      <c r="C11" s="41" t="s">
        <v>255</v>
      </c>
      <c r="D11" s="15">
        <v>3270.06</v>
      </c>
      <c r="E11" s="15">
        <f>+D11*0.07</f>
        <v>228.90420000000003</v>
      </c>
      <c r="F11" s="15">
        <f t="shared" si="1"/>
        <v>3498.9641999999999</v>
      </c>
      <c r="G11" s="29" t="s">
        <v>522</v>
      </c>
      <c r="H11" s="5">
        <v>1</v>
      </c>
      <c r="I11" s="38">
        <v>44050</v>
      </c>
    </row>
    <row r="12" spans="1:10" ht="22.5">
      <c r="A12" s="36" t="s">
        <v>523</v>
      </c>
      <c r="B12" s="4" t="s">
        <v>284</v>
      </c>
      <c r="C12" s="41" t="s">
        <v>285</v>
      </c>
      <c r="D12" s="15">
        <v>14500</v>
      </c>
      <c r="E12" s="15">
        <f>+D12*0.07</f>
        <v>1015.0000000000001</v>
      </c>
      <c r="F12" s="15">
        <f t="shared" si="1"/>
        <v>15515</v>
      </c>
      <c r="G12" s="29" t="s">
        <v>524</v>
      </c>
      <c r="H12" s="5">
        <v>1</v>
      </c>
      <c r="I12" s="38">
        <v>44013</v>
      </c>
    </row>
    <row r="13" spans="1:10">
      <c r="A13" s="36" t="s">
        <v>525</v>
      </c>
      <c r="B13" s="4" t="s">
        <v>526</v>
      </c>
      <c r="C13" s="41" t="s">
        <v>527</v>
      </c>
      <c r="D13" s="15">
        <v>4670</v>
      </c>
      <c r="E13" s="15">
        <f>+D13*0.07</f>
        <v>326.90000000000003</v>
      </c>
      <c r="F13" s="15">
        <f t="shared" si="1"/>
        <v>4996.8999999999996</v>
      </c>
      <c r="G13" s="29" t="s">
        <v>528</v>
      </c>
      <c r="H13" s="5">
        <v>1</v>
      </c>
      <c r="I13" s="38" t="s">
        <v>529</v>
      </c>
    </row>
    <row r="14" spans="1:10" ht="23.25" thickBot="1">
      <c r="A14" s="45" t="s">
        <v>530</v>
      </c>
      <c r="B14" s="46" t="s">
        <v>167</v>
      </c>
      <c r="C14" s="47" t="s">
        <v>502</v>
      </c>
      <c r="D14" s="48">
        <v>8672</v>
      </c>
      <c r="E14" s="48">
        <f>+D14*0.07</f>
        <v>607.04000000000008</v>
      </c>
      <c r="F14" s="48">
        <f t="shared" si="1"/>
        <v>9279.0400000000009</v>
      </c>
      <c r="G14" s="52" t="s">
        <v>531</v>
      </c>
      <c r="H14" s="50">
        <v>12</v>
      </c>
      <c r="I14" s="53">
        <v>44099</v>
      </c>
    </row>
    <row r="15" spans="1:10">
      <c r="A15" s="54"/>
      <c r="B15" s="54"/>
      <c r="C15" s="54"/>
      <c r="D15" s="54"/>
      <c r="E15" s="54"/>
      <c r="F15" s="54"/>
      <c r="G15" s="54"/>
      <c r="H15" s="54"/>
      <c r="I15" s="54"/>
    </row>
    <row r="16" spans="1:10" s="26" customFormat="1">
      <c r="A16" s="54"/>
      <c r="B16" s="54"/>
      <c r="C16" s="54"/>
      <c r="D16" s="54"/>
      <c r="E16" s="54"/>
      <c r="F16" s="54"/>
      <c r="G16" s="54"/>
      <c r="H16" s="54"/>
      <c r="I16" s="54"/>
      <c r="J16"/>
    </row>
    <row r="17" spans="1:10" s="26" customFormat="1">
      <c r="A17" s="54"/>
      <c r="B17" s="54"/>
      <c r="C17" s="54"/>
      <c r="D17" s="54"/>
      <c r="E17" s="54"/>
      <c r="F17" s="54"/>
      <c r="G17" s="54"/>
      <c r="H17" s="54"/>
      <c r="I17" s="54"/>
      <c r="J17"/>
    </row>
    <row r="18" spans="1:10" s="26" customFormat="1">
      <c r="A18" s="54"/>
      <c r="B18" s="54"/>
      <c r="C18" s="54"/>
      <c r="D18" s="54"/>
      <c r="E18" s="54"/>
      <c r="F18" s="54"/>
      <c r="G18" s="54"/>
      <c r="H18" s="54"/>
      <c r="I18" s="54"/>
      <c r="J18"/>
    </row>
    <row r="19" spans="1:10" s="26" customFormat="1">
      <c r="A19" s="54"/>
      <c r="B19" s="54"/>
      <c r="C19" s="54"/>
      <c r="D19" s="54"/>
      <c r="E19" s="54"/>
      <c r="F19" s="54"/>
      <c r="G19" s="54"/>
      <c r="H19" s="54"/>
      <c r="I19" s="54"/>
      <c r="J19"/>
    </row>
    <row r="20" spans="1:10" s="26" customFormat="1">
      <c r="A20" s="54"/>
      <c r="B20" s="54"/>
      <c r="C20" s="54"/>
      <c r="D20" s="54"/>
      <c r="E20" s="54"/>
      <c r="F20" s="54"/>
      <c r="G20" s="54"/>
      <c r="H20" s="54"/>
      <c r="I20" s="54"/>
      <c r="J20"/>
    </row>
    <row r="21" spans="1:10" s="26" customFormat="1">
      <c r="A21" s="54"/>
      <c r="B21" s="54"/>
      <c r="C21" s="54"/>
      <c r="D21" s="54"/>
      <c r="E21" s="54"/>
      <c r="F21" s="54"/>
      <c r="G21" s="54"/>
      <c r="H21" s="54"/>
      <c r="I21" s="54"/>
      <c r="J21"/>
    </row>
    <row r="22" spans="1:10" s="26" customFormat="1">
      <c r="A22" s="54"/>
      <c r="B22" s="54"/>
      <c r="C22" s="54"/>
      <c r="D22" s="54"/>
      <c r="E22" s="54"/>
      <c r="F22" s="54"/>
      <c r="G22" s="54"/>
      <c r="H22" s="54"/>
      <c r="I22" s="54"/>
      <c r="J22"/>
    </row>
    <row r="23" spans="1:10" s="26" customFormat="1">
      <c r="A23" s="54"/>
      <c r="B23" s="54"/>
      <c r="C23" s="54"/>
      <c r="D23" s="54"/>
      <c r="E23" s="54"/>
      <c r="F23" s="54"/>
      <c r="G23" s="54"/>
      <c r="H23" s="54"/>
      <c r="I23" s="54"/>
      <c r="J23"/>
    </row>
    <row r="24" spans="1:10" s="26" customFormat="1">
      <c r="A24" s="54"/>
      <c r="B24" s="54"/>
      <c r="C24" s="54"/>
      <c r="D24" s="54"/>
      <c r="E24" s="54"/>
      <c r="F24" s="54"/>
      <c r="G24" s="54"/>
      <c r="H24" s="54"/>
      <c r="I24" s="54"/>
      <c r="J24"/>
    </row>
    <row r="25" spans="1:10" s="26" customFormat="1">
      <c r="A25" s="54"/>
      <c r="B25" s="54"/>
      <c r="C25" s="54"/>
      <c r="D25" s="54"/>
      <c r="E25" s="54"/>
      <c r="F25" s="54"/>
      <c r="G25" s="54"/>
      <c r="H25" s="54"/>
      <c r="I25" s="54"/>
      <c r="J25"/>
    </row>
    <row r="26" spans="1:10" s="26" customFormat="1">
      <c r="A26" s="54"/>
      <c r="B26" s="54"/>
      <c r="C26" s="54"/>
      <c r="D26" s="54"/>
      <c r="E26" s="54"/>
      <c r="F26" s="54"/>
      <c r="G26" s="54"/>
      <c r="H26" s="54"/>
      <c r="I26" s="54"/>
      <c r="J26"/>
    </row>
    <row r="27" spans="1:10" s="26" customFormat="1">
      <c r="A27" s="54"/>
      <c r="B27" s="54"/>
      <c r="C27" s="54"/>
      <c r="D27" s="54"/>
      <c r="E27" s="54"/>
      <c r="F27" s="54"/>
      <c r="G27" s="54"/>
      <c r="H27" s="54"/>
      <c r="I27" s="54"/>
      <c r="J27"/>
    </row>
    <row r="28" spans="1:10" s="26" customFormat="1">
      <c r="A28" s="54"/>
      <c r="B28" s="54"/>
      <c r="C28" s="54"/>
      <c r="D28" s="54"/>
      <c r="E28" s="54"/>
      <c r="F28" s="54"/>
      <c r="G28" s="54"/>
      <c r="H28" s="54"/>
      <c r="I28" s="54"/>
      <c r="J28"/>
    </row>
    <row r="29" spans="1:10" s="26" customFormat="1">
      <c r="A29" s="54"/>
      <c r="B29" s="54"/>
      <c r="C29" s="54"/>
      <c r="D29" s="54"/>
      <c r="E29" s="54"/>
      <c r="F29" s="54"/>
      <c r="G29" s="54"/>
      <c r="H29" s="54"/>
      <c r="I29" s="54"/>
      <c r="J29"/>
    </row>
    <row r="30" spans="1:10" s="26" customFormat="1">
      <c r="A30" s="54"/>
      <c r="B30" s="54"/>
      <c r="C30" s="54"/>
      <c r="D30" s="54"/>
      <c r="E30" s="54"/>
      <c r="F30" s="54"/>
      <c r="G30" s="54"/>
      <c r="H30" s="54"/>
      <c r="I30" s="54"/>
      <c r="J30"/>
    </row>
    <row r="31" spans="1:10" s="26" customFormat="1">
      <c r="A31" s="54"/>
      <c r="B31" s="54"/>
      <c r="C31" s="54"/>
      <c r="D31" s="54"/>
      <c r="E31" s="54"/>
      <c r="F31" s="54"/>
      <c r="G31" s="54"/>
      <c r="H31" s="54"/>
      <c r="I31" s="54"/>
      <c r="J31"/>
    </row>
    <row r="32" spans="1:10" s="26" customFormat="1">
      <c r="A32" s="54"/>
      <c r="B32" s="54"/>
      <c r="C32" s="54"/>
      <c r="D32" s="54"/>
      <c r="E32" s="54"/>
      <c r="F32" s="54"/>
      <c r="G32" s="54"/>
      <c r="H32" s="54"/>
      <c r="I32" s="54"/>
      <c r="J32"/>
    </row>
    <row r="33" spans="1:10" s="26" customFormat="1">
      <c r="A33" s="54"/>
      <c r="B33" s="54"/>
      <c r="C33" s="54"/>
      <c r="D33" s="54"/>
      <c r="E33" s="54"/>
      <c r="F33" s="54"/>
      <c r="G33" s="54"/>
      <c r="H33" s="54"/>
      <c r="I33" s="54"/>
      <c r="J33"/>
    </row>
    <row r="34" spans="1:10" s="26" customFormat="1">
      <c r="A34" s="54"/>
      <c r="B34" s="54"/>
      <c r="C34" s="54"/>
      <c r="D34" s="54"/>
      <c r="E34" s="54"/>
      <c r="F34" s="54"/>
      <c r="G34" s="54"/>
      <c r="H34" s="54"/>
      <c r="I34" s="54"/>
      <c r="J34"/>
    </row>
    <row r="35" spans="1:10" s="26" customFormat="1">
      <c r="A35" s="54"/>
      <c r="B35" s="54"/>
      <c r="C35" s="54"/>
      <c r="D35" s="54"/>
      <c r="E35" s="54"/>
      <c r="F35" s="54"/>
      <c r="G35" s="54"/>
      <c r="H35" s="54"/>
      <c r="I35" s="54"/>
      <c r="J35"/>
    </row>
    <row r="36" spans="1:10" s="26" customFormat="1">
      <c r="A36" s="54"/>
      <c r="B36" s="54"/>
      <c r="C36" s="54"/>
      <c r="D36" s="54"/>
      <c r="E36" s="54"/>
      <c r="F36" s="54"/>
      <c r="G36" s="54"/>
      <c r="H36" s="54"/>
      <c r="I36" s="54"/>
      <c r="J36"/>
    </row>
    <row r="37" spans="1:10" s="26" customFormat="1">
      <c r="A37" s="54"/>
      <c r="B37" s="54"/>
      <c r="C37" s="54"/>
      <c r="D37" s="54"/>
      <c r="E37" s="54"/>
      <c r="F37" s="54"/>
      <c r="G37" s="54"/>
      <c r="H37" s="54"/>
      <c r="I37" s="54"/>
      <c r="J37"/>
    </row>
    <row r="38" spans="1:10" s="26" customFormat="1">
      <c r="A38" s="54"/>
      <c r="B38" s="54"/>
      <c r="C38" s="54"/>
      <c r="D38" s="54"/>
      <c r="E38" s="54"/>
      <c r="F38" s="54"/>
      <c r="G38" s="54"/>
      <c r="H38" s="54"/>
      <c r="I38" s="54"/>
      <c r="J38"/>
    </row>
    <row r="39" spans="1:10" s="26" customFormat="1">
      <c r="A39" s="54"/>
      <c r="B39" s="54"/>
      <c r="C39" s="54"/>
      <c r="D39" s="54"/>
      <c r="E39" s="54"/>
      <c r="F39" s="54"/>
      <c r="G39" s="54"/>
      <c r="H39" s="54"/>
      <c r="I39" s="54"/>
      <c r="J39"/>
    </row>
    <row r="40" spans="1:10" s="26" customFormat="1">
      <c r="A40" s="54"/>
      <c r="B40" s="54"/>
      <c r="C40" s="54"/>
      <c r="D40" s="54"/>
      <c r="E40" s="54"/>
      <c r="F40" s="54"/>
      <c r="G40" s="54"/>
      <c r="H40" s="54"/>
      <c r="I40" s="54"/>
      <c r="J40"/>
    </row>
    <row r="41" spans="1:10" s="26" customFormat="1">
      <c r="A41" s="54"/>
      <c r="B41" s="54"/>
      <c r="C41" s="54"/>
      <c r="D41" s="54"/>
      <c r="E41" s="54"/>
      <c r="F41" s="54"/>
      <c r="G41" s="54"/>
      <c r="H41" s="54"/>
      <c r="I41" s="54"/>
      <c r="J41"/>
    </row>
    <row r="42" spans="1:10" s="26" customFormat="1">
      <c r="A42" s="54"/>
      <c r="B42" s="54"/>
      <c r="C42" s="54"/>
      <c r="D42" s="54"/>
      <c r="E42" s="54"/>
      <c r="F42" s="54"/>
      <c r="G42" s="54"/>
      <c r="H42" s="54"/>
      <c r="I42" s="54"/>
      <c r="J42"/>
    </row>
    <row r="43" spans="1:10" s="26" customFormat="1">
      <c r="A43" s="54"/>
      <c r="B43" s="54"/>
      <c r="C43" s="54"/>
      <c r="D43" s="54"/>
      <c r="E43" s="54"/>
      <c r="F43" s="54"/>
      <c r="G43" s="54"/>
      <c r="H43" s="54"/>
      <c r="I43" s="54"/>
      <c r="J43"/>
    </row>
    <row r="44" spans="1:10" s="26" customFormat="1">
      <c r="A44" s="54"/>
      <c r="B44" s="54"/>
      <c r="C44" s="54"/>
      <c r="D44" s="54"/>
      <c r="E44" s="54"/>
      <c r="F44" s="54"/>
      <c r="G44" s="54"/>
      <c r="H44" s="54"/>
      <c r="I44" s="54"/>
      <c r="J44"/>
    </row>
    <row r="45" spans="1:10" s="26" customFormat="1">
      <c r="A45" s="54"/>
      <c r="B45" s="54"/>
      <c r="C45" s="54"/>
      <c r="D45" s="54"/>
      <c r="E45" s="54"/>
      <c r="F45" s="54"/>
      <c r="G45" s="54"/>
      <c r="H45" s="54"/>
      <c r="I45" s="54"/>
      <c r="J45"/>
    </row>
    <row r="46" spans="1:10" s="26" customFormat="1">
      <c r="A46" s="54"/>
      <c r="B46" s="54"/>
      <c r="C46" s="54"/>
      <c r="D46" s="54"/>
      <c r="E46" s="54"/>
      <c r="F46" s="54"/>
      <c r="G46" s="54"/>
      <c r="H46" s="54"/>
      <c r="I46" s="54"/>
      <c r="J46"/>
    </row>
    <row r="47" spans="1:10" s="26" customFormat="1">
      <c r="A47" s="54"/>
      <c r="B47" s="54"/>
      <c r="C47" s="54"/>
      <c r="D47" s="54"/>
      <c r="E47" s="54"/>
      <c r="F47" s="54"/>
      <c r="G47" s="54"/>
      <c r="H47" s="54"/>
      <c r="I47" s="54"/>
      <c r="J47"/>
    </row>
    <row r="48" spans="1:10" s="26" customFormat="1">
      <c r="A48" s="54"/>
      <c r="B48" s="54"/>
      <c r="C48" s="54"/>
      <c r="D48" s="54"/>
      <c r="E48" s="54"/>
      <c r="F48" s="54"/>
      <c r="G48" s="54"/>
      <c r="H48" s="54"/>
      <c r="I48" s="54"/>
      <c r="J48"/>
    </row>
    <row r="49" spans="1:10" s="26" customFormat="1">
      <c r="A49" s="54"/>
      <c r="B49" s="54"/>
      <c r="C49" s="54"/>
      <c r="D49" s="54"/>
      <c r="E49" s="54"/>
      <c r="F49" s="54"/>
      <c r="G49" s="54"/>
      <c r="H49" s="54"/>
      <c r="I49" s="54"/>
      <c r="J49"/>
    </row>
    <row r="50" spans="1:10" s="26" customFormat="1">
      <c r="A50" s="54"/>
      <c r="B50" s="54"/>
      <c r="C50" s="54"/>
      <c r="D50" s="54"/>
      <c r="E50" s="54"/>
      <c r="F50" s="54"/>
      <c r="G50" s="54"/>
      <c r="H50" s="54"/>
      <c r="I50" s="54"/>
      <c r="J50"/>
    </row>
    <row r="51" spans="1:10" s="26" customFormat="1">
      <c r="A51" s="54"/>
      <c r="B51" s="54"/>
      <c r="C51" s="54"/>
      <c r="D51" s="54"/>
      <c r="E51" s="54"/>
      <c r="F51" s="54"/>
      <c r="G51" s="54"/>
      <c r="H51" s="54"/>
      <c r="I51" s="54"/>
      <c r="J51"/>
    </row>
    <row r="52" spans="1:10" s="26" customFormat="1">
      <c r="A52" s="54"/>
      <c r="B52" s="54"/>
      <c r="C52" s="54"/>
      <c r="D52" s="54"/>
      <c r="E52" s="54"/>
      <c r="F52" s="54"/>
      <c r="G52" s="54"/>
      <c r="H52" s="54"/>
      <c r="I52" s="54"/>
      <c r="J52"/>
    </row>
    <row r="53" spans="1:10" s="26" customFormat="1">
      <c r="A53" s="54"/>
      <c r="B53" s="54"/>
      <c r="C53" s="54"/>
      <c r="D53" s="54"/>
      <c r="E53" s="54"/>
      <c r="F53" s="54"/>
      <c r="G53" s="54"/>
      <c r="H53" s="54"/>
      <c r="I53" s="54"/>
      <c r="J53"/>
    </row>
    <row r="54" spans="1:10" s="26" customFormat="1">
      <c r="A54" s="54"/>
      <c r="B54" s="54"/>
      <c r="C54" s="54"/>
      <c r="D54" s="54"/>
      <c r="E54" s="54"/>
      <c r="F54" s="54"/>
      <c r="G54" s="54"/>
      <c r="H54" s="54"/>
      <c r="I54" s="54"/>
      <c r="J54"/>
    </row>
    <row r="55" spans="1:10" s="26" customFormat="1">
      <c r="A55" s="54"/>
      <c r="B55" s="54"/>
      <c r="C55" s="54"/>
      <c r="D55" s="54"/>
      <c r="E55" s="54"/>
      <c r="F55" s="54"/>
      <c r="G55" s="54"/>
      <c r="H55" s="54"/>
      <c r="I55" s="54"/>
      <c r="J55"/>
    </row>
    <row r="56" spans="1:10" s="26" customFormat="1">
      <c r="A56" s="54"/>
      <c r="B56" s="54"/>
      <c r="C56" s="54"/>
      <c r="D56" s="54"/>
      <c r="E56" s="54"/>
      <c r="F56" s="54"/>
      <c r="G56" s="54"/>
      <c r="H56" s="54"/>
      <c r="I56" s="54"/>
      <c r="J56"/>
    </row>
    <row r="57" spans="1:10" s="26" customFormat="1">
      <c r="A57" s="54"/>
      <c r="B57" s="54"/>
      <c r="C57" s="54"/>
      <c r="D57" s="54"/>
      <c r="E57" s="54"/>
      <c r="F57" s="54"/>
      <c r="G57" s="54"/>
      <c r="H57" s="54"/>
      <c r="I57" s="54"/>
      <c r="J57"/>
    </row>
    <row r="58" spans="1:10" s="26" customFormat="1">
      <c r="A58" s="54"/>
      <c r="B58" s="54"/>
      <c r="C58" s="54"/>
      <c r="D58" s="54"/>
      <c r="E58" s="54"/>
      <c r="F58" s="54"/>
      <c r="G58" s="54"/>
      <c r="H58" s="54"/>
      <c r="I58" s="54"/>
      <c r="J58"/>
    </row>
    <row r="59" spans="1:10" s="26" customFormat="1">
      <c r="A59" s="54"/>
      <c r="B59" s="54"/>
      <c r="C59" s="54"/>
      <c r="D59" s="54"/>
      <c r="E59" s="54"/>
      <c r="F59" s="54"/>
      <c r="G59" s="54"/>
      <c r="H59" s="54"/>
      <c r="I59" s="54"/>
      <c r="J59"/>
    </row>
    <row r="60" spans="1:10" s="26" customFormat="1">
      <c r="A60" s="54"/>
      <c r="B60" s="54"/>
      <c r="C60" s="54"/>
      <c r="D60" s="54"/>
      <c r="E60" s="54"/>
      <c r="F60" s="54"/>
      <c r="G60" s="54"/>
      <c r="H60" s="54"/>
      <c r="I60" s="54"/>
      <c r="J60"/>
    </row>
    <row r="61" spans="1:10" s="26" customFormat="1">
      <c r="A61" s="54"/>
      <c r="B61" s="54"/>
      <c r="C61" s="54"/>
      <c r="D61" s="54"/>
      <c r="E61" s="54"/>
      <c r="F61" s="54"/>
      <c r="G61" s="54"/>
      <c r="H61" s="54"/>
      <c r="I61" s="54"/>
      <c r="J61"/>
    </row>
    <row r="62" spans="1:10" s="26" customFormat="1">
      <c r="A62" s="54"/>
      <c r="B62" s="54"/>
      <c r="C62" s="54"/>
      <c r="D62" s="54"/>
      <c r="E62" s="54"/>
      <c r="F62" s="54"/>
      <c r="G62" s="54"/>
      <c r="H62" s="54"/>
      <c r="I62" s="54"/>
      <c r="J62"/>
    </row>
    <row r="63" spans="1:10" s="26" customFormat="1">
      <c r="A63" s="54"/>
      <c r="B63" s="54"/>
      <c r="C63" s="54"/>
      <c r="D63" s="54"/>
      <c r="E63" s="54"/>
      <c r="F63" s="54"/>
      <c r="G63" s="54"/>
      <c r="H63" s="54"/>
      <c r="I63" s="54"/>
      <c r="J63"/>
    </row>
    <row r="64" spans="1:10" s="26" customFormat="1">
      <c r="A64" s="54"/>
      <c r="B64" s="54"/>
      <c r="C64" s="54"/>
      <c r="D64" s="54"/>
      <c r="E64" s="54"/>
      <c r="F64" s="54"/>
      <c r="G64" s="54"/>
      <c r="H64" s="54"/>
      <c r="I64" s="54"/>
      <c r="J64"/>
    </row>
    <row r="65" spans="1:10" s="26" customFormat="1">
      <c r="A65" s="54"/>
      <c r="B65" s="54"/>
      <c r="C65" s="54"/>
      <c r="D65" s="54"/>
      <c r="E65" s="54"/>
      <c r="F65" s="54"/>
      <c r="G65" s="54"/>
      <c r="H65" s="54"/>
      <c r="I65" s="54"/>
      <c r="J65"/>
    </row>
    <row r="66" spans="1:10" s="26" customFormat="1">
      <c r="A66" s="54"/>
      <c r="B66" s="54"/>
      <c r="C66" s="54"/>
      <c r="D66" s="54"/>
      <c r="E66" s="54"/>
      <c r="F66" s="54"/>
      <c r="G66" s="54"/>
      <c r="H66" s="54"/>
      <c r="I66" s="54"/>
      <c r="J66"/>
    </row>
    <row r="67" spans="1:10" s="26" customFormat="1">
      <c r="A67" s="54"/>
      <c r="B67" s="54"/>
      <c r="C67" s="54"/>
      <c r="D67" s="54"/>
      <c r="E67" s="54"/>
      <c r="F67" s="54"/>
      <c r="G67" s="54"/>
      <c r="H67" s="54"/>
      <c r="I67" s="54"/>
      <c r="J67"/>
    </row>
    <row r="68" spans="1:10" s="26" customFormat="1">
      <c r="A68" s="54"/>
      <c r="B68" s="54"/>
      <c r="C68" s="54"/>
      <c r="D68" s="54"/>
      <c r="E68" s="54"/>
      <c r="F68" s="54"/>
      <c r="G68" s="54"/>
      <c r="H68" s="54"/>
      <c r="I68" s="54"/>
      <c r="J68"/>
    </row>
    <row r="69" spans="1:10" s="26" customFormat="1">
      <c r="A69" s="54"/>
      <c r="B69" s="54"/>
      <c r="C69" s="54"/>
      <c r="D69" s="54"/>
      <c r="E69" s="54"/>
      <c r="F69" s="54"/>
      <c r="G69" s="54"/>
      <c r="H69" s="54"/>
      <c r="I69" s="54"/>
      <c r="J69"/>
    </row>
    <row r="70" spans="1:10" s="26" customFormat="1">
      <c r="A70" s="54"/>
      <c r="B70" s="54"/>
      <c r="C70" s="54"/>
      <c r="D70" s="54"/>
      <c r="E70" s="54"/>
      <c r="F70" s="54"/>
      <c r="G70" s="54"/>
      <c r="H70" s="54"/>
      <c r="I70" s="54"/>
      <c r="J70"/>
    </row>
    <row r="71" spans="1:10" s="26" customFormat="1">
      <c r="A71" s="54"/>
      <c r="B71" s="54"/>
      <c r="C71" s="54"/>
      <c r="D71" s="54"/>
      <c r="E71" s="54"/>
      <c r="F71" s="54"/>
      <c r="G71" s="54"/>
      <c r="H71" s="54"/>
      <c r="I71" s="54"/>
      <c r="J71"/>
    </row>
    <row r="72" spans="1:10" s="26" customFormat="1">
      <c r="A72" s="54"/>
      <c r="B72" s="54"/>
      <c r="C72" s="54"/>
      <c r="D72" s="54"/>
      <c r="E72" s="54"/>
      <c r="F72" s="54"/>
      <c r="G72" s="54"/>
      <c r="H72" s="54"/>
      <c r="I72" s="54"/>
      <c r="J72"/>
    </row>
    <row r="73" spans="1:10" s="26" customFormat="1">
      <c r="A73" s="54"/>
      <c r="B73" s="54"/>
      <c r="C73" s="54"/>
      <c r="D73" s="54"/>
      <c r="E73" s="54"/>
      <c r="F73" s="54"/>
      <c r="G73" s="54"/>
      <c r="H73" s="54"/>
      <c r="I73" s="54"/>
      <c r="J73"/>
    </row>
    <row r="74" spans="1:10" s="26" customFormat="1">
      <c r="A74" s="54"/>
      <c r="B74" s="54"/>
      <c r="C74" s="54"/>
      <c r="D74" s="54"/>
      <c r="E74" s="54"/>
      <c r="F74" s="54"/>
      <c r="G74" s="54"/>
      <c r="H74" s="54"/>
      <c r="I74" s="54"/>
      <c r="J74"/>
    </row>
    <row r="75" spans="1:10" s="26" customFormat="1">
      <c r="A75" s="54"/>
      <c r="B75" s="54"/>
      <c r="C75" s="54"/>
      <c r="D75" s="54"/>
      <c r="E75" s="54"/>
      <c r="F75" s="54"/>
      <c r="G75" s="54"/>
      <c r="H75" s="54"/>
      <c r="I75" s="54"/>
      <c r="J75"/>
    </row>
    <row r="76" spans="1:10" s="26" customFormat="1">
      <c r="A76" s="54"/>
      <c r="B76" s="54"/>
      <c r="C76" s="54"/>
      <c r="D76" s="54"/>
      <c r="E76" s="54"/>
      <c r="F76" s="54"/>
      <c r="G76" s="54"/>
      <c r="H76" s="54"/>
      <c r="I76" s="54"/>
      <c r="J76"/>
    </row>
    <row r="77" spans="1:10" s="26" customFormat="1">
      <c r="A77" s="54"/>
      <c r="B77" s="54"/>
      <c r="C77" s="54"/>
      <c r="D77" s="54"/>
      <c r="E77" s="54"/>
      <c r="F77" s="54"/>
      <c r="G77" s="54"/>
      <c r="H77" s="54"/>
      <c r="I77" s="54"/>
      <c r="J77"/>
    </row>
    <row r="78" spans="1:10" s="26" customFormat="1">
      <c r="A78" s="54"/>
      <c r="B78" s="54"/>
      <c r="C78" s="54"/>
      <c r="D78" s="54"/>
      <c r="E78" s="54"/>
      <c r="F78" s="54"/>
      <c r="G78" s="54"/>
      <c r="H78" s="54"/>
      <c r="I78" s="54"/>
      <c r="J78"/>
    </row>
    <row r="79" spans="1:10" s="26" customFormat="1">
      <c r="A79" s="54"/>
      <c r="B79" s="54"/>
      <c r="C79" s="54"/>
      <c r="D79" s="54"/>
      <c r="E79" s="54"/>
      <c r="F79" s="54"/>
      <c r="G79" s="54"/>
      <c r="H79" s="54"/>
      <c r="I79" s="54"/>
      <c r="J79"/>
    </row>
    <row r="80" spans="1:10" s="26" customFormat="1">
      <c r="A80" s="54"/>
      <c r="B80" s="54"/>
      <c r="C80" s="54"/>
      <c r="D80" s="54"/>
      <c r="E80" s="54"/>
      <c r="F80" s="54"/>
      <c r="G80" s="54"/>
      <c r="H80" s="54"/>
      <c r="I80" s="54"/>
      <c r="J80"/>
    </row>
    <row r="81" spans="1:10" s="26" customFormat="1">
      <c r="A81" s="54"/>
      <c r="B81" s="54"/>
      <c r="C81" s="54"/>
      <c r="D81" s="54"/>
      <c r="E81" s="54"/>
      <c r="F81" s="54"/>
      <c r="G81" s="54"/>
      <c r="H81" s="54"/>
      <c r="I81" s="54"/>
      <c r="J81"/>
    </row>
    <row r="82" spans="1:10" s="26" customFormat="1">
      <c r="A82" s="54"/>
      <c r="B82" s="54"/>
      <c r="C82" s="54"/>
      <c r="D82" s="54"/>
      <c r="E82" s="54"/>
      <c r="F82" s="54"/>
      <c r="G82" s="54"/>
      <c r="H82" s="54"/>
      <c r="I82" s="54"/>
      <c r="J82"/>
    </row>
    <row r="83" spans="1:10" s="26" customFormat="1">
      <c r="A83" s="54"/>
      <c r="B83" s="54"/>
      <c r="C83" s="54"/>
      <c r="D83" s="54"/>
      <c r="E83" s="54"/>
      <c r="F83" s="54"/>
      <c r="G83" s="54"/>
      <c r="H83" s="54"/>
      <c r="I83" s="54"/>
      <c r="J83"/>
    </row>
    <row r="84" spans="1:10" s="26" customFormat="1">
      <c r="A84" s="54"/>
      <c r="B84" s="54"/>
      <c r="C84" s="54"/>
      <c r="D84" s="54"/>
      <c r="E84" s="54"/>
      <c r="F84" s="54"/>
      <c r="G84" s="54"/>
      <c r="H84" s="54"/>
      <c r="I84" s="54"/>
      <c r="J84"/>
    </row>
    <row r="85" spans="1:10" s="26" customFormat="1">
      <c r="A85" s="54"/>
      <c r="B85" s="54"/>
      <c r="C85" s="54"/>
      <c r="D85" s="54"/>
      <c r="E85" s="54"/>
      <c r="F85" s="54"/>
      <c r="G85" s="54"/>
      <c r="H85" s="54"/>
      <c r="I85" s="54"/>
      <c r="J85"/>
    </row>
    <row r="86" spans="1:10" s="26" customFormat="1">
      <c r="A86" s="54"/>
      <c r="B86" s="54"/>
      <c r="C86" s="54"/>
      <c r="D86" s="54"/>
      <c r="E86" s="54"/>
      <c r="F86" s="54"/>
      <c r="G86" s="54"/>
      <c r="H86" s="54"/>
      <c r="I86" s="54"/>
      <c r="J86"/>
    </row>
    <row r="87" spans="1:10" s="26" customFormat="1">
      <c r="A87" s="54"/>
      <c r="B87" s="54"/>
      <c r="C87" s="54"/>
      <c r="D87" s="54"/>
      <c r="E87" s="54"/>
      <c r="F87" s="54"/>
      <c r="G87" s="54"/>
      <c r="H87" s="54"/>
      <c r="I87" s="54"/>
      <c r="J87"/>
    </row>
    <row r="88" spans="1:10" s="26" customFormat="1">
      <c r="A88" s="54"/>
      <c r="B88" s="54"/>
      <c r="C88" s="54"/>
      <c r="D88" s="54"/>
      <c r="E88" s="54"/>
      <c r="F88" s="54"/>
      <c r="G88" s="54"/>
      <c r="H88" s="54"/>
      <c r="I88" s="54"/>
      <c r="J88"/>
    </row>
    <row r="89" spans="1:10" s="26" customFormat="1">
      <c r="A89" s="54"/>
      <c r="B89" s="54"/>
      <c r="C89" s="54"/>
      <c r="D89" s="54"/>
      <c r="E89" s="54"/>
      <c r="F89" s="54"/>
      <c r="G89" s="54"/>
      <c r="H89" s="54"/>
      <c r="I89" s="54"/>
      <c r="J89"/>
    </row>
    <row r="90" spans="1:10" s="26" customFormat="1">
      <c r="A90" s="54"/>
      <c r="B90" s="54"/>
      <c r="C90" s="54"/>
      <c r="D90" s="54"/>
      <c r="E90" s="54"/>
      <c r="F90" s="54"/>
      <c r="G90" s="54"/>
      <c r="H90" s="54"/>
      <c r="I90" s="54"/>
      <c r="J90"/>
    </row>
    <row r="91" spans="1:10" s="26" customFormat="1">
      <c r="A91" s="54"/>
      <c r="B91" s="54"/>
      <c r="C91" s="54"/>
      <c r="D91" s="54"/>
      <c r="E91" s="54"/>
      <c r="F91" s="54"/>
      <c r="G91" s="54"/>
      <c r="H91" s="54"/>
      <c r="I91" s="54"/>
      <c r="J91"/>
    </row>
    <row r="92" spans="1:10" s="26" customFormat="1">
      <c r="A92" s="54"/>
      <c r="B92" s="54"/>
      <c r="C92" s="54"/>
      <c r="D92" s="54"/>
      <c r="E92" s="54"/>
      <c r="F92" s="54"/>
      <c r="G92" s="54"/>
      <c r="H92" s="54"/>
      <c r="I92" s="54"/>
      <c r="J92"/>
    </row>
    <row r="93" spans="1:10" s="26" customFormat="1">
      <c r="A93" s="54"/>
      <c r="B93" s="54"/>
      <c r="C93" s="54"/>
      <c r="D93" s="54"/>
      <c r="E93" s="54"/>
      <c r="F93" s="54"/>
      <c r="G93" s="54"/>
      <c r="H93" s="54"/>
      <c r="I93" s="54"/>
      <c r="J93"/>
    </row>
    <row r="94" spans="1:10" s="26" customFormat="1">
      <c r="A94" s="54"/>
      <c r="B94" s="54"/>
      <c r="C94" s="54"/>
      <c r="D94" s="54"/>
      <c r="E94" s="54"/>
      <c r="F94" s="54"/>
      <c r="G94" s="54"/>
      <c r="H94" s="54"/>
      <c r="I94" s="54"/>
      <c r="J94"/>
    </row>
    <row r="95" spans="1:10" s="26" customFormat="1">
      <c r="A95" s="54"/>
      <c r="B95" s="54"/>
      <c r="C95" s="54"/>
      <c r="D95" s="54"/>
      <c r="E95" s="54"/>
      <c r="F95" s="54"/>
      <c r="G95" s="54"/>
      <c r="H95" s="54"/>
      <c r="I95" s="54"/>
      <c r="J95"/>
    </row>
    <row r="96" spans="1:10" s="26" customFormat="1">
      <c r="A96" s="54"/>
      <c r="B96" s="54"/>
      <c r="C96" s="54"/>
      <c r="D96" s="54"/>
      <c r="E96" s="54"/>
      <c r="F96" s="54"/>
      <c r="G96" s="54"/>
      <c r="H96" s="54"/>
      <c r="I96" s="54"/>
      <c r="J96"/>
    </row>
    <row r="97" spans="1:10" s="26" customFormat="1">
      <c r="A97" s="54"/>
      <c r="B97" s="54"/>
      <c r="C97" s="54"/>
      <c r="D97" s="54"/>
      <c r="E97" s="54"/>
      <c r="F97" s="54"/>
      <c r="G97" s="54"/>
      <c r="H97" s="54"/>
      <c r="I97" s="54"/>
      <c r="J97"/>
    </row>
    <row r="98" spans="1:10" s="26" customFormat="1">
      <c r="A98" s="54"/>
      <c r="B98" s="54"/>
      <c r="C98" s="54"/>
      <c r="D98" s="54"/>
      <c r="E98" s="54"/>
      <c r="F98" s="54"/>
      <c r="G98" s="54"/>
      <c r="H98" s="54"/>
      <c r="I98" s="54"/>
      <c r="J98"/>
    </row>
    <row r="99" spans="1:10" s="26" customFormat="1">
      <c r="A99" s="54"/>
      <c r="B99" s="54"/>
      <c r="C99" s="54"/>
      <c r="D99" s="54"/>
      <c r="E99" s="54"/>
      <c r="F99" s="54"/>
      <c r="G99" s="54"/>
      <c r="H99" s="54"/>
      <c r="I99" s="54"/>
      <c r="J99"/>
    </row>
    <row r="100" spans="1:10" s="26" customFormat="1">
      <c r="A100" s="54"/>
      <c r="B100" s="54"/>
      <c r="C100" s="54"/>
      <c r="D100" s="54"/>
      <c r="E100" s="54"/>
      <c r="F100" s="54"/>
      <c r="G100" s="54"/>
      <c r="H100" s="54"/>
      <c r="I100" s="54"/>
      <c r="J100"/>
    </row>
    <row r="101" spans="1:10" s="26" customFormat="1">
      <c r="A101" s="54"/>
      <c r="B101" s="54"/>
      <c r="C101" s="54"/>
      <c r="D101" s="54"/>
      <c r="E101" s="54"/>
      <c r="F101" s="54"/>
      <c r="G101" s="54"/>
      <c r="H101" s="54"/>
      <c r="I101" s="54"/>
      <c r="J101"/>
    </row>
    <row r="102" spans="1:10" s="26" customFormat="1">
      <c r="A102" s="54"/>
      <c r="B102" s="54"/>
      <c r="C102" s="54"/>
      <c r="D102" s="54"/>
      <c r="E102" s="54"/>
      <c r="F102" s="54"/>
      <c r="G102" s="54"/>
      <c r="H102" s="54"/>
      <c r="I102" s="54"/>
      <c r="J102"/>
    </row>
    <row r="103" spans="1:10" s="26" customFormat="1">
      <c r="A103" s="54"/>
      <c r="B103" s="54"/>
      <c r="C103" s="54"/>
      <c r="D103" s="54"/>
      <c r="E103" s="54"/>
      <c r="F103" s="54"/>
      <c r="G103" s="54"/>
      <c r="H103" s="54"/>
      <c r="I103" s="54"/>
      <c r="J103"/>
    </row>
    <row r="104" spans="1:10" s="26" customFormat="1">
      <c r="A104" s="54"/>
      <c r="B104" s="54"/>
      <c r="C104" s="54"/>
      <c r="D104" s="54"/>
      <c r="E104" s="54"/>
      <c r="F104" s="54"/>
      <c r="G104" s="54"/>
      <c r="H104" s="54"/>
      <c r="I104" s="54"/>
      <c r="J104"/>
    </row>
    <row r="105" spans="1:10" s="26" customFormat="1">
      <c r="A105" s="54"/>
      <c r="B105" s="54"/>
      <c r="C105" s="54"/>
      <c r="D105" s="54"/>
      <c r="E105" s="54"/>
      <c r="F105" s="54"/>
      <c r="G105" s="54"/>
      <c r="H105" s="54"/>
      <c r="I105" s="54"/>
      <c r="J105"/>
    </row>
    <row r="106" spans="1:10" s="26" customFormat="1">
      <c r="A106" s="54"/>
      <c r="B106" s="54"/>
      <c r="C106" s="54"/>
      <c r="D106" s="54"/>
      <c r="E106" s="54"/>
      <c r="F106" s="54"/>
      <c r="G106" s="54"/>
      <c r="H106" s="54"/>
      <c r="I106" s="54"/>
      <c r="J106"/>
    </row>
    <row r="107" spans="1:10" s="26" customFormat="1">
      <c r="A107" s="54"/>
      <c r="B107" s="54"/>
      <c r="C107" s="54"/>
      <c r="D107" s="54"/>
      <c r="E107" s="54"/>
      <c r="F107" s="54"/>
      <c r="G107" s="54"/>
      <c r="H107" s="54"/>
      <c r="I107" s="54"/>
      <c r="J107"/>
    </row>
    <row r="108" spans="1:10" s="26" customFormat="1">
      <c r="A108" s="54"/>
      <c r="B108" s="54"/>
      <c r="C108" s="54"/>
      <c r="D108" s="54"/>
      <c r="E108" s="54"/>
      <c r="F108" s="54"/>
      <c r="G108" s="54"/>
      <c r="H108" s="54"/>
      <c r="I108" s="54"/>
      <c r="J108"/>
    </row>
    <row r="109" spans="1:10" s="26" customFormat="1">
      <c r="A109" s="54"/>
      <c r="B109" s="54"/>
      <c r="C109" s="54"/>
      <c r="D109" s="54"/>
      <c r="E109" s="54"/>
      <c r="F109" s="54"/>
      <c r="G109" s="54"/>
      <c r="H109" s="54"/>
      <c r="I109" s="54"/>
      <c r="J109"/>
    </row>
    <row r="110" spans="1:10" s="26" customFormat="1">
      <c r="A110" s="54"/>
      <c r="B110" s="54"/>
      <c r="C110" s="54"/>
      <c r="D110" s="54"/>
      <c r="E110" s="54"/>
      <c r="F110" s="54"/>
      <c r="G110" s="54"/>
      <c r="H110" s="54"/>
      <c r="I110" s="54"/>
      <c r="J110"/>
    </row>
    <row r="111" spans="1:10" s="26" customFormat="1">
      <c r="A111" s="54"/>
      <c r="B111" s="54"/>
      <c r="C111" s="54"/>
      <c r="D111" s="54"/>
      <c r="E111" s="54"/>
      <c r="F111" s="54"/>
      <c r="G111" s="54"/>
      <c r="H111" s="54"/>
      <c r="I111" s="54"/>
      <c r="J111"/>
    </row>
    <row r="112" spans="1:10" s="26" customFormat="1">
      <c r="A112" s="54"/>
      <c r="B112" s="54"/>
      <c r="C112" s="54"/>
      <c r="D112" s="54"/>
      <c r="E112" s="54"/>
      <c r="F112" s="54"/>
      <c r="G112" s="54"/>
      <c r="H112" s="54"/>
      <c r="I112" s="54"/>
      <c r="J112"/>
    </row>
    <row r="113" spans="1:10" s="26" customFormat="1">
      <c r="A113" s="54"/>
      <c r="B113" s="54"/>
      <c r="C113" s="54"/>
      <c r="D113" s="54"/>
      <c r="E113" s="54"/>
      <c r="F113" s="54"/>
      <c r="G113" s="54"/>
      <c r="H113" s="54"/>
      <c r="I113" s="54"/>
      <c r="J113"/>
    </row>
    <row r="114" spans="1:10" s="26" customFormat="1">
      <c r="A114" s="54"/>
      <c r="B114" s="54"/>
      <c r="C114" s="54"/>
      <c r="D114" s="54"/>
      <c r="E114" s="54"/>
      <c r="F114" s="54"/>
      <c r="G114" s="54"/>
      <c r="H114" s="54"/>
      <c r="I114" s="54"/>
      <c r="J114"/>
    </row>
    <row r="115" spans="1:10" s="26" customFormat="1">
      <c r="A115" s="54"/>
      <c r="B115" s="54"/>
      <c r="C115" s="54"/>
      <c r="D115" s="54"/>
      <c r="E115" s="54"/>
      <c r="F115" s="54"/>
      <c r="G115" s="54"/>
      <c r="H115" s="54"/>
      <c r="I115" s="54"/>
      <c r="J115"/>
    </row>
    <row r="116" spans="1:10" s="26" customFormat="1">
      <c r="A116" s="54"/>
      <c r="B116" s="54"/>
      <c r="C116" s="54"/>
      <c r="D116" s="54"/>
      <c r="E116" s="54"/>
      <c r="F116" s="54"/>
      <c r="G116" s="54"/>
      <c r="H116" s="54"/>
      <c r="I116" s="54"/>
      <c r="J116"/>
    </row>
    <row r="117" spans="1:10" s="26" customFormat="1">
      <c r="A117" s="54"/>
      <c r="B117" s="54"/>
      <c r="C117" s="54"/>
      <c r="D117" s="54"/>
      <c r="E117" s="54"/>
      <c r="F117" s="54"/>
      <c r="G117" s="54"/>
      <c r="H117" s="54"/>
      <c r="I117" s="54"/>
      <c r="J117"/>
    </row>
    <row r="118" spans="1:10" s="26" customFormat="1">
      <c r="A118" s="54"/>
      <c r="B118" s="54"/>
      <c r="C118" s="54"/>
      <c r="D118" s="54"/>
      <c r="E118" s="54"/>
      <c r="F118" s="54"/>
      <c r="G118" s="54"/>
      <c r="H118" s="54"/>
      <c r="I118" s="54"/>
      <c r="J118"/>
    </row>
    <row r="119" spans="1:10" s="26" customFormat="1">
      <c r="A119" s="54"/>
      <c r="B119" s="54"/>
      <c r="C119" s="54"/>
      <c r="D119" s="54"/>
      <c r="E119" s="54"/>
      <c r="F119" s="54"/>
      <c r="G119" s="54"/>
      <c r="H119" s="54"/>
      <c r="I119" s="54"/>
      <c r="J119"/>
    </row>
    <row r="120" spans="1:10" s="26" customFormat="1">
      <c r="A120" s="54"/>
      <c r="B120" s="54"/>
      <c r="C120" s="54"/>
      <c r="D120" s="54"/>
      <c r="E120" s="54"/>
      <c r="F120" s="54"/>
      <c r="G120" s="54"/>
      <c r="H120" s="54"/>
      <c r="I120" s="54"/>
      <c r="J120"/>
    </row>
    <row r="121" spans="1:10" s="26" customFormat="1">
      <c r="A121" s="54"/>
      <c r="B121" s="54"/>
      <c r="C121" s="54"/>
      <c r="D121" s="54"/>
      <c r="E121" s="54"/>
      <c r="F121" s="54"/>
      <c r="G121" s="54"/>
      <c r="H121" s="54"/>
      <c r="I121" s="54"/>
      <c r="J121"/>
    </row>
    <row r="122" spans="1:10" s="26" customFormat="1">
      <c r="A122" s="54"/>
      <c r="B122" s="54"/>
      <c r="C122" s="54"/>
      <c r="D122" s="54"/>
      <c r="E122" s="54"/>
      <c r="F122" s="54"/>
      <c r="G122" s="54"/>
      <c r="H122" s="54"/>
      <c r="I122" s="54"/>
      <c r="J122"/>
    </row>
    <row r="123" spans="1:10" s="26" customFormat="1">
      <c r="A123" s="54"/>
      <c r="B123" s="54"/>
      <c r="C123" s="54"/>
      <c r="D123" s="54"/>
      <c r="E123" s="54"/>
      <c r="F123" s="54"/>
      <c r="G123" s="54"/>
      <c r="H123" s="54"/>
      <c r="I123" s="54"/>
      <c r="J123"/>
    </row>
    <row r="124" spans="1:10" s="26" customFormat="1">
      <c r="A124" s="54"/>
      <c r="B124" s="54"/>
      <c r="C124" s="54"/>
      <c r="D124" s="54"/>
      <c r="E124" s="54"/>
      <c r="F124" s="54"/>
      <c r="G124" s="54"/>
      <c r="H124" s="54"/>
      <c r="I124" s="54"/>
      <c r="J124"/>
    </row>
    <row r="125" spans="1:10" s="26" customFormat="1">
      <c r="A125" s="54"/>
      <c r="B125" s="54"/>
      <c r="C125" s="54"/>
      <c r="D125" s="54"/>
      <c r="E125" s="54"/>
      <c r="F125" s="54"/>
      <c r="G125" s="54"/>
      <c r="H125" s="54"/>
      <c r="I125" s="54"/>
      <c r="J125"/>
    </row>
    <row r="126" spans="1:10" s="26" customFormat="1">
      <c r="A126" s="54"/>
      <c r="B126" s="54"/>
      <c r="C126" s="54"/>
      <c r="D126" s="54"/>
      <c r="E126" s="54"/>
      <c r="F126" s="54"/>
      <c r="G126" s="54"/>
      <c r="H126" s="54"/>
      <c r="I126" s="54"/>
      <c r="J126"/>
    </row>
    <row r="127" spans="1:10" s="26" customFormat="1">
      <c r="A127" s="54"/>
      <c r="B127" s="54"/>
      <c r="C127" s="54"/>
      <c r="D127" s="54"/>
      <c r="E127" s="54"/>
      <c r="F127" s="54"/>
      <c r="G127" s="54"/>
      <c r="H127" s="54"/>
      <c r="I127" s="54"/>
      <c r="J127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&amp;L&amp;G</oddHeader>
    <oddFooter>&amp;C&amp;G</oddFooter>
  </headerFooter>
  <ignoredErrors>
    <ignoredError sqref="E10" 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2A8E5DA26C374CBF03CF74A7824482" ma:contentTypeVersion="14" ma:contentTypeDescription="Crear un documento." ma:contentTypeScope="" ma:versionID="fac64e9ef5b9a8da88bb3eb912663217">
  <xsd:schema xmlns:xsd="http://www.w3.org/2001/XMLSchema" xmlns:xs="http://www.w3.org/2001/XMLSchema" xmlns:p="http://schemas.microsoft.com/office/2006/metadata/properties" xmlns:ns2="2b90e6ee-3a94-4c0d-8c1e-89c02cc30553" xmlns:ns3="9e238f41-12ae-4ab9-816e-f3cf0934fcb1" targetNamespace="http://schemas.microsoft.com/office/2006/metadata/properties" ma:root="true" ma:fieldsID="7849b79d474b54c3ae1234be37882c48" ns2:_="" ns3:_="">
    <xsd:import namespace="2b90e6ee-3a94-4c0d-8c1e-89c02cc30553"/>
    <xsd:import namespace="9e238f41-12ae-4ab9-816e-f3cf0934fc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0e6ee-3a94-4c0d-8c1e-89c02cc30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38f41-12ae-4ab9-816e-f3cf0934fc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dbefc5-056b-4560-9804-1a3cdd2a6178}" ma:internalName="TaxCatchAll" ma:showField="CatchAllData" ma:web="9e238f41-12ae-4ab9-816e-f3cf0934fc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90e6ee-3a94-4c0d-8c1e-89c02cc30553">
      <Terms xmlns="http://schemas.microsoft.com/office/infopath/2007/PartnerControls"/>
    </lcf76f155ced4ddcb4097134ff3c332f>
    <TaxCatchAll xmlns="9e238f41-12ae-4ab9-816e-f3cf0934fcb1" xsi:nil="true"/>
  </documentManagement>
</p:properties>
</file>

<file path=customXml/itemProps1.xml><?xml version="1.0" encoding="utf-8"?>
<ds:datastoreItem xmlns:ds="http://schemas.openxmlformats.org/officeDocument/2006/customXml" ds:itemID="{92105138-1B82-4907-A180-0704971BE634}"/>
</file>

<file path=customXml/itemProps2.xml><?xml version="1.0" encoding="utf-8"?>
<ds:datastoreItem xmlns:ds="http://schemas.openxmlformats.org/officeDocument/2006/customXml" ds:itemID="{620831D3-1DFB-4BA9-BBBB-411362499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FE409D-62F3-46B4-8BCC-CFCB2BF6A01E}">
  <ds:schemaRefs>
    <ds:schemaRef ds:uri="http://purl.org/dc/terms/"/>
    <ds:schemaRef ds:uri="9e238f41-12ae-4ab9-816e-f3cf0934fcb1"/>
    <ds:schemaRef ds:uri="http://schemas.microsoft.com/office/2006/documentManagement/types"/>
    <ds:schemaRef ds:uri="http://purl.org/dc/elements/1.1/"/>
    <ds:schemaRef ds:uri="2b90e6ee-3a94-4c0d-8c1e-89c02cc3055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2º Trimestre 2020</vt:lpstr>
      <vt:lpstr>1º Trimestre 2020</vt:lpstr>
      <vt:lpstr>4º Trimestre 2021</vt:lpstr>
      <vt:lpstr>3º Trimestre 2021</vt:lpstr>
      <vt:lpstr>2º Trimestre 2021</vt:lpstr>
      <vt:lpstr>1º Trimestre 2021</vt:lpstr>
      <vt:lpstr>4º trimestre 2020</vt:lpstr>
      <vt:lpstr>3º Trimestre 2020</vt:lpstr>
      <vt:lpstr>'1º Trimestre 2020'!Print_Area</vt:lpstr>
      <vt:lpstr>'1º Trimestre 2021'!Print_Area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Ramon Basante Barbazan</dc:creator>
  <cp:keywords/>
  <dc:description/>
  <cp:lastModifiedBy>BALEA COTOS MARTA M.</cp:lastModifiedBy>
  <cp:revision/>
  <cp:lastPrinted>2023-01-02T09:47:26Z</cp:lastPrinted>
  <dcterms:created xsi:type="dcterms:W3CDTF">2022-10-26T14:15:52Z</dcterms:created>
  <dcterms:modified xsi:type="dcterms:W3CDTF">2023-01-02T09:47:29Z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0x0101000F2A8E5DA26C374CBF03CF74A7824482</vt:lpwstr>
  </property>
  <property fmtid="{D5CDD505-2E9C-101B-9397-08002B2CF9AE}" pid="3" name="MediaServiceImageTags">
    <vt:lpwstr/>
  </property>
</Properties>
</file>